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gemini-my.sharepoint.com/personal/marit_blank_capgemini_com/Documents/Documents/Landscaping 2019 MB/Finals/"/>
    </mc:Choice>
  </mc:AlternateContent>
  <xr:revisionPtr revIDLastSave="0" documentId="8_{9CFD801F-84BC-4DEB-9996-B57A27BF76C9}" xr6:coauthVersionLast="41" xr6:coauthVersionMax="41" xr10:uidLastSave="{00000000-0000-0000-0000-000000000000}"/>
  <bookViews>
    <workbookView xWindow="-110" yWindow="-110" windowWidth="19420" windowHeight="10420" xr2:uid="{BE9FBE51-F640-48A4-B420-99321C7D788F}"/>
  </bookViews>
  <sheets>
    <sheet name="Questionnaire" sheetId="5" r:id="rId1"/>
    <sheet name="Country scores" sheetId="2" r:id="rId2"/>
    <sheet name="EU28 averag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9" i="5" l="1"/>
  <c r="E445" i="5"/>
  <c r="E410" i="5"/>
  <c r="E359" i="5"/>
  <c r="F358" i="5" s="1"/>
  <c r="E329" i="5"/>
  <c r="E310" i="5"/>
  <c r="E276" i="5"/>
  <c r="E223" i="5"/>
  <c r="F222" i="5" s="1"/>
  <c r="E209" i="5"/>
  <c r="E183" i="5"/>
  <c r="E161" i="5"/>
  <c r="E136" i="5"/>
  <c r="E112" i="5"/>
  <c r="F111" i="5"/>
  <c r="E73" i="5"/>
  <c r="E33" i="5"/>
  <c r="F3" i="5" s="1"/>
  <c r="E4" i="5"/>
  <c r="H2" i="5" l="1"/>
  <c r="G3" i="5" s="1"/>
  <c r="G222" i="5" l="1"/>
  <c r="G111" i="5"/>
  <c r="G358" i="5"/>
</calcChain>
</file>

<file path=xl/sharedStrings.xml><?xml version="1.0" encoding="utf-8"?>
<sst xmlns="http://schemas.openxmlformats.org/spreadsheetml/2006/main" count="837" uniqueCount="360">
  <si>
    <t>Policy</t>
  </si>
  <si>
    <t>Portal</t>
  </si>
  <si>
    <t>Impact</t>
  </si>
  <si>
    <t>Quality</t>
  </si>
  <si>
    <t>Portal features</t>
  </si>
  <si>
    <t>Portal usage</t>
  </si>
  <si>
    <t>Data provision</t>
  </si>
  <si>
    <t>Country</t>
  </si>
  <si>
    <t>Portal sustainability</t>
  </si>
  <si>
    <t>Data &amp; metadata currency</t>
  </si>
  <si>
    <t xml:space="preserve">Total 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</si>
  <si>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</si>
  <si>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</si>
  <si>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</si>
  <si>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</si>
  <si>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</si>
  <si>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</si>
  <si>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</si>
  <si>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</si>
  <si>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</si>
  <si>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</si>
  <si>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</si>
  <si>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</si>
  <si>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</si>
  <si>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</si>
  <si>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</si>
  <si>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</si>
  <si>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</si>
  <si>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</si>
  <si>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</si>
  <si>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</si>
  <si>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</si>
  <si>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</si>
  <si>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</si>
  <si>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</si>
  <si>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</si>
  <si>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</si>
  <si>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</si>
  <si>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./.</t>
  </si>
  <si>
    <t>Strategic awareness</t>
  </si>
  <si>
    <t>Political impact</t>
  </si>
  <si>
    <t>Social impact</t>
  </si>
  <si>
    <t xml:space="preserve">Environmental impact </t>
  </si>
  <si>
    <t>Economic impact</t>
  </si>
  <si>
    <t>Norway</t>
  </si>
  <si>
    <t>Switzerland</t>
  </si>
  <si>
    <t>Liechtenstein</t>
  </si>
  <si>
    <t>Iceland</t>
  </si>
  <si>
    <t>Followers</t>
  </si>
  <si>
    <t>Beginners</t>
  </si>
  <si>
    <t>Licencing norms</t>
  </si>
  <si>
    <t>National coordination</t>
  </si>
  <si>
    <t>Policy framework</t>
  </si>
  <si>
    <t>DCAT-AP compliance</t>
  </si>
  <si>
    <t>Deployment quality</t>
  </si>
  <si>
    <t>United Kingdom</t>
  </si>
  <si>
    <t>Monitoring and measures</t>
  </si>
  <si>
    <t>Cluster</t>
  </si>
  <si>
    <t>Policy (74%)</t>
  </si>
  <si>
    <t>Impact (57%)</t>
  </si>
  <si>
    <t>Quality (65%)</t>
  </si>
  <si>
    <t>Portal (67%)</t>
  </si>
  <si>
    <t>Monitoring &amp; measures</t>
  </si>
  <si>
    <t>Trend-setter</t>
  </si>
  <si>
    <t>Fast-tracker</t>
  </si>
  <si>
    <t>Maturity</t>
  </si>
  <si>
    <t>Ranking</t>
  </si>
  <si>
    <t>Question</t>
  </si>
  <si>
    <t>Note</t>
  </si>
  <si>
    <t>Answer</t>
  </si>
  <si>
    <t>Question score</t>
  </si>
  <si>
    <t>Metric Score</t>
  </si>
  <si>
    <t>Dimension Score</t>
  </si>
  <si>
    <t>Weight</t>
  </si>
  <si>
    <t>Total</t>
  </si>
  <si>
    <t>Open Data Maturity Assessment</t>
  </si>
  <si>
    <t>Dimension 1: Open Data Policy</t>
  </si>
  <si>
    <t>1.1. Policy framework</t>
  </si>
  <si>
    <t xml:space="preserve">1. Is there an open data policy in your country? </t>
  </si>
  <si>
    <t>yes</t>
  </si>
  <si>
    <t>no</t>
  </si>
  <si>
    <t>other</t>
  </si>
  <si>
    <t>2. Is there an open data strategy in your country?</t>
  </si>
  <si>
    <t>not applicable</t>
  </si>
  <si>
    <t xml:space="preserve">3. Has this strategy/policy been updated in the past 12 months? </t>
  </si>
  <si>
    <t>4. Does the strategy/policy include an action plan with measures to be implemented in the open data field?</t>
  </si>
  <si>
    <t xml:space="preserve">no </t>
  </si>
  <si>
    <t>5. Does the strategy/policy outline measures to incentivise the publication of and access to real-time or dynamic data?</t>
  </si>
  <si>
    <t>6. Does the strategy/policy outline measures to support the re-use of open data by the public sector?</t>
  </si>
  <si>
    <t>7. Does the strategy/ policy outline measures to support the re-use of open data by the private sector?</t>
  </si>
  <si>
    <t>8. Does the strategy/policy mandate cities/regions and/or public bodies at national level to carry out and maintain a data inventory?</t>
  </si>
  <si>
    <t xml:space="preserve">9. If yes, do these data inventories also include the data collected by public bodies that cannot be published as open data? </t>
  </si>
  <si>
    <t>10. In response to the PSI Directive, is opening Public Sector Information mandatory or recommended in your country?</t>
  </si>
  <si>
    <t>mandatory</t>
  </si>
  <si>
    <t>recommended</t>
  </si>
  <si>
    <t xml:space="preserve">11. Have high-value domains and/ or data sets been identified and prioritised for publication in your country? </t>
  </si>
  <si>
    <t>12. Are there measures in place to assist other stakeholders’ involvement in this prioritisation process?</t>
  </si>
  <si>
    <t>yes, regular consultations</t>
  </si>
  <si>
    <t>yes, other measures</t>
  </si>
  <si>
    <t>1.2. Governance of open data</t>
  </si>
  <si>
    <t xml:space="preserve">13. Is there a governance structure in place that enables the participation and/or inclusion of various open data stakeholders? </t>
  </si>
  <si>
    <t>14. Are the governance structure and its operating model published online and accessible to the public?</t>
  </si>
  <si>
    <t>15. Does the governance structure assist data providers with their open data publication process?</t>
  </si>
  <si>
    <t>16. Does the governance model include the appointment of data officers / stewards at public body level?</t>
  </si>
  <si>
    <t>17. Are all the open data initiatives (local/ regional/ national) coordinated at the national level?</t>
  </si>
  <si>
    <t>coordination does not refers to "top-down mandating". In this sense, the answer choice "yes" will be scored with max. amount of points</t>
  </si>
  <si>
    <t xml:space="preserve">18. What is the model used for governing open data in your country? </t>
  </si>
  <si>
    <t>all answers can receive max. points, depending on their governance model and rationale behind the model choice</t>
  </si>
  <si>
    <t>top-down</t>
  </si>
  <si>
    <t>bottom-up</t>
  </si>
  <si>
    <t>hybrid</t>
  </si>
  <si>
    <t xml:space="preserve">
19. Do local or regional governments conduct their own open data initiatives ?</t>
  </si>
  <si>
    <t xml:space="preserve">20. If yes, what percentage of local / regional governments conduct such initiatives? </t>
  </si>
  <si>
    <t>91-100%</t>
  </si>
  <si>
    <t>76-90%</t>
  </si>
  <si>
    <t>51-75%</t>
  </si>
  <si>
    <t>26-50%</t>
  </si>
  <si>
    <t>1-25%</t>
  </si>
  <si>
    <t xml:space="preserve">21. Is there any support provided to local and/ or regional bodies to set up their own open data initiatives? </t>
  </si>
  <si>
    <t xml:space="preserve">22. Is there a regular exchange between the different public sector bodies active in the open data field? </t>
  </si>
  <si>
    <t>23. Is there a regular exchange between public sector bodies and open data re-users?</t>
  </si>
  <si>
    <t xml:space="preserve">
24. Are there annually held national, regional or local events (e.g. hackathons, conferences, users meet-ups) to promote open data in your country? </t>
  </si>
  <si>
    <t>answer scale acc to country size, here large countries</t>
  </si>
  <si>
    <t>yes, &gt;9</t>
  </si>
  <si>
    <t>yes, 6-9</t>
  </si>
  <si>
    <t>yes, 3-5</t>
  </si>
  <si>
    <t xml:space="preserve">25. Who organises most open data related events? </t>
  </si>
  <si>
    <t>mix</t>
  </si>
  <si>
    <t>LOC/REG public bodies</t>
  </si>
  <si>
    <t>civil society/ univ/ non-profit</t>
  </si>
  <si>
    <t>private sector</t>
  </si>
  <si>
    <t>NAT public bodies</t>
  </si>
  <si>
    <t>I don't know</t>
  </si>
  <si>
    <t>1.3 Open data implementation</t>
  </si>
  <si>
    <t xml:space="preserve">26. Is there a guidebook at national level to assist data providers in their publication process? </t>
  </si>
  <si>
    <t>27. Are there data publication plans in place at national/regional/local or public body level?</t>
  </si>
  <si>
    <t xml:space="preserve">28. Is there a monitoring in place at national level to track progress of data publication against these plans? </t>
  </si>
  <si>
    <t>29. If yes, what is the percentage of public administrations that have completed these plans?</t>
  </si>
  <si>
    <t xml:space="preserve">
30. Is there a monitoring of the public sector bodies that are charging for data above marginal cost?</t>
  </si>
  <si>
    <t>31. If yes, and from a reversed perspective, what percentage of public sector bodies is not charging any fees for the publication of their data?</t>
  </si>
  <si>
    <t xml:space="preserve">32. How has this percentage changed compared to the previous year? </t>
  </si>
  <si>
    <t>increased</t>
  </si>
  <si>
    <t>decreased</t>
  </si>
  <si>
    <t>if Q31=100% in previous year as well, then 15p.</t>
  </si>
  <si>
    <t>remained same</t>
  </si>
  <si>
    <t xml:space="preserve">33. Are local/regional data sources discoverable via the national portal? </t>
  </si>
  <si>
    <t xml:space="preserve">34. If yes, what percentage of the existing local/regional sources is harvested? </t>
  </si>
  <si>
    <t>35. Are there activities conducted at national level to assist real-time and/or dynamic data holders in their publication process?</t>
  </si>
  <si>
    <t xml:space="preserve">36. Is there a professional development/ training plan for civil servants working with data? </t>
  </si>
  <si>
    <t xml:space="preserve">37. If yes, do these training activities offer a publicly recognised certification and are they formally recognised as professional development training within the public bodies? </t>
  </si>
  <si>
    <t>Dimension 2: Open Data Impact</t>
  </si>
  <si>
    <t>2.1. Strategic awareness</t>
  </si>
  <si>
    <t>1. Do you see a trend in the public bodies in your country towards the re-use of the data published by other public bodies?</t>
  </si>
  <si>
    <t xml:space="preserve">2. Is open data re-use by other public bodies in your country defined as priority at national level? </t>
  </si>
  <si>
    <t>3. Do you see a trend in the public bodies in your country to understand the re-use of their own data?</t>
  </si>
  <si>
    <t xml:space="preserve">yes, there is a strong focus </t>
  </si>
  <si>
    <t>yes, but the focus is limited</t>
  </si>
  <si>
    <t>no, no focus</t>
  </si>
  <si>
    <t>4. Do public bodies in your country conduct activities to monitor the re-use of their own data?</t>
  </si>
  <si>
    <t xml:space="preserve">
5. Do public bodies in your country conduct activities to boost the re-use of their own data? </t>
  </si>
  <si>
    <t>6. Is there any mechanism in place at the national level to monitor the re-use of the data featured via the national portal?</t>
  </si>
  <si>
    <t>7. Are there other activities in place to support public bodies in monitoring the re-use of their own open data?</t>
  </si>
  <si>
    <t>8. Beyond monitoring, do you plan on conducting any activities to measure the re-use of open data in your country in the coming year?</t>
  </si>
  <si>
    <t>9. Do you have a methodology in place to measure the impact of open data?</t>
  </si>
  <si>
    <t>2.2. Political impact</t>
  </si>
  <si>
    <t>10. Have you or other public bodies performed any activities in the past year to monitor the political impact of open data?</t>
  </si>
  <si>
    <t>11. Has open data had a low/medium/high impact on increasing government efficiency, e.g. reducing operational costs?</t>
  </si>
  <si>
    <t>high</t>
  </si>
  <si>
    <t>medium</t>
  </si>
  <si>
    <t>low</t>
  </si>
  <si>
    <t>12. Has open data had a low/medium/high impact on increasing government effectiveness, e.g. improving quality of service delivery?</t>
  </si>
  <si>
    <t xml:space="preserve">13. Has open data had a low/medium/high impact on increasing transparency and accountability in your country? </t>
  </si>
  <si>
    <t>14. Is open data used in policy-making processes in your country (i.e. are public administrations making use of the data as evidence for the problem identification and policy formulation)?</t>
  </si>
  <si>
    <t>15. Is open data used in decision-making processes in your country (i.e. are public administrations making use of the data as evidence to be included in their daily operations)?</t>
  </si>
  <si>
    <t>16. Are there civil society initiatives that are open data driven and aim to tackle a problem identified in the political field?</t>
  </si>
  <si>
    <t>2.3. Social impact</t>
  </si>
  <si>
    <t>17. Have you or other public sector stakeholders active in this field launched any activities in the past year to monitor the social impact of open data?</t>
  </si>
  <si>
    <t>18. Has open data had a low/medium/high on increasing the inclusion of marginalised groups in society?</t>
  </si>
  <si>
    <t>19. Has open data had a low/medium/high on raising awareness concerning housing in the city?</t>
  </si>
  <si>
    <t>20. In your view and in light of your answers to the previous questions, has open data had a low/ medium/ high impact on society in your country?</t>
  </si>
  <si>
    <t>21. Are there civil society initiatives that are open data driven and aim to tackle a problem identified in the social field?</t>
  </si>
  <si>
    <t>22. Have there been any studies conducted in the past year that focus on the social impact of open data?</t>
  </si>
  <si>
    <t>2.4. Environmental impact</t>
  </si>
  <si>
    <t>23. Have you or other public sector stakeholders active in this field launched any activities in the past year to monitor the environmental impact of open data?</t>
  </si>
  <si>
    <t xml:space="preserve">24. Have there been any studies conducted/commissioned to assess the impact of open data in the environmental field or a sub-dimension of this field? </t>
  </si>
  <si>
    <t xml:space="preserve">25. Are there examples of open data that has been used to develop applications that raise awareness on the water and/or air quality in your country? </t>
  </si>
  <si>
    <t xml:space="preserve">26. Are there examples of open data that has been used to develop applications that raise awareness on the noise level in cities? </t>
  </si>
  <si>
    <t xml:space="preserve">27. Are there examples of open data that has been used to develop applications that deal with waste management aspects? </t>
  </si>
  <si>
    <t xml:space="preserve">28. Are there examples of open data that has been used to develop applications that enable more environmental-friendly transport systems in cities? </t>
  </si>
  <si>
    <t xml:space="preserve">29. In your view and in light of your answers to the previous questions, how open data had a low/ medium/ high impact on the environment in the country? </t>
  </si>
  <si>
    <t>30. Are there civil society initiatives that are open data driven and aim to tackle a problem identified in the environmental field?</t>
  </si>
  <si>
    <t>2.5. Economic impact</t>
  </si>
  <si>
    <t>31. Have you or other public sector stakeholders active in this field launched any activities in the past year to monitor the economic impact of open data?</t>
  </si>
  <si>
    <t>32. Have there been any macro-economic studies conducted in the past year to assess the open data impact at macro-economic level in your country?</t>
  </si>
  <si>
    <t>33. Have there been any micro-economic studies conducted in the past year to assess the open data impact at micro-economic level in your country?</t>
  </si>
  <si>
    <t xml:space="preserve">34. Have there been any studies conducted in the past year that assess the economic benefits of open data for public administrations ? </t>
  </si>
  <si>
    <t>Dimension 3: Open Data Portal</t>
  </si>
  <si>
    <t>3.1. Portal features</t>
  </si>
  <si>
    <t xml:space="preserve">1. Is there a national portal in your country for making open data and PSI discoverable? </t>
  </si>
  <si>
    <t>2. Does the national portal offer an advanced data search function (multiple field search, filter options etc.)?</t>
  </si>
  <si>
    <t xml:space="preserve">3. Does the national portal offer the possibility for users to download data sets? </t>
  </si>
  <si>
    <r>
      <t xml:space="preserve">4. Does the national portal offer the possibility for users to </t>
    </r>
    <r>
      <rPr>
        <u/>
        <sz val="9"/>
        <color theme="1"/>
        <rFont val="Calibri"/>
        <family val="2"/>
        <scheme val="minor"/>
      </rPr>
      <t>search by file format</t>
    </r>
    <r>
      <rPr>
        <sz val="9"/>
        <color theme="1"/>
        <rFont val="Calibri"/>
        <family val="2"/>
        <scheme val="minor"/>
      </rPr>
      <t xml:space="preserve">? </t>
    </r>
  </si>
  <si>
    <t xml:space="preserve">5. Does the national portal offer the possibility for users to search by data domain? </t>
  </si>
  <si>
    <t>6. Does the national portal offer a SPARQL search query feature?</t>
  </si>
  <si>
    <t xml:space="preserve">7. Does the national portal offer a feedback mechanism at data set level? </t>
  </si>
  <si>
    <t>8. Does the national portal offer a general feedback mechanism for users?</t>
  </si>
  <si>
    <t xml:space="preserve">9. Does the national portal offer the possibility for users to request data sets? </t>
  </si>
  <si>
    <t xml:space="preserve">10. If yes, what is the frequency of these requests? </t>
  </si>
  <si>
    <t>daily/weekly/monthly/less frequently</t>
  </si>
  <si>
    <t xml:space="preserve">11. Are these requests and their progress status presented in a transparent manner on the national portal ? </t>
  </si>
  <si>
    <t>12. Does the portal team monitor the extent to which these requests result in the publication of the requested data?</t>
  </si>
  <si>
    <t xml:space="preserve">
13. If yes, what percentage of these requests results in the publication of the requested data?</t>
  </si>
  <si>
    <t>&gt;90%</t>
  </si>
  <si>
    <t>71-90%</t>
  </si>
  <si>
    <t>51-70%</t>
  </si>
  <si>
    <t>31-50%</t>
  </si>
  <si>
    <t>10-30%</t>
  </si>
  <si>
    <t>&lt;10%</t>
  </si>
  <si>
    <t xml:space="preserve">14. Does the national portal allow users to see what data exists but cannot be made available as open data? </t>
  </si>
  <si>
    <t>15. Does the national portal offer the possibility for users to receive notifications when new data sets are available on the national portal (RSS, ATOM feeds, email notifications etc)?</t>
  </si>
  <si>
    <t xml:space="preserve">16. Does the national portal provide a mechanism for users to rate data sets ? </t>
  </si>
  <si>
    <t xml:space="preserve">17. Does the national portal offer the possibility to link documentation and supporting materials to a given data set? </t>
  </si>
  <si>
    <t>18. Does the national portal have a designated area to showcase use cases?</t>
  </si>
  <si>
    <t>19. Does the national portal provide the possibility for users to submit their own use cases?</t>
  </si>
  <si>
    <t xml:space="preserve">20. Does the national portal reference the data sets that the showcased use cases are based on? </t>
  </si>
  <si>
    <t>21. Does the national portal include a discussion forum for users ?</t>
  </si>
  <si>
    <t>22. Does the national portal offer a preview function for tabular data?</t>
  </si>
  <si>
    <t>23. Does the national portal offer a preview function for geospatial data?</t>
  </si>
  <si>
    <t xml:space="preserve">24. Does the national portal provide guidelines and tools for data publishers to improve the quality of their data publication? </t>
  </si>
  <si>
    <t>3.2. Portal usage</t>
  </si>
  <si>
    <t>25. Is the national portal mobile responsive ?</t>
  </si>
  <si>
    <t>26. Are log analytics performed on the portal to gain insights into its usage?</t>
  </si>
  <si>
    <t xml:space="preserve">27. If yes, are these insights used to improve the portal? </t>
  </si>
  <si>
    <t>28. How many unique visitors visit the national portal on average per month?</t>
  </si>
  <si>
    <t>answer</t>
  </si>
  <si>
    <t>no anwer/ i dont know</t>
  </si>
  <si>
    <t>29. What is the typical profile of the portal visitor?</t>
  </si>
  <si>
    <t>30. Does this profile match the type of audience your national portal wants to cater to?</t>
  </si>
  <si>
    <t>yes, entirely</t>
  </si>
  <si>
    <t>only partially</t>
  </si>
  <si>
    <t>31. What percentage of the visitors to the national portal is foreign?</t>
  </si>
  <si>
    <t>32. Do you monitor what keywords are used to search for data and content on the portal?</t>
  </si>
  <si>
    <t xml:space="preserve">33. Do you take measures to optimise the search and discoverability of content (data and editorial)? </t>
  </si>
  <si>
    <t>34. Do you monitor the most and least consulted pages?</t>
  </si>
  <si>
    <t xml:space="preserve">35. What are the top five data categories on the portal, with 1 being the most popular one? </t>
  </si>
  <si>
    <t xml:space="preserve">36. What data sets are most frequently consulted on the portal, with 1 being the most popular one? </t>
  </si>
  <si>
    <t xml:space="preserve">37. Is the metadata on your portal available in clear plain language as well to enable both humans and machines to read and understand it? </t>
  </si>
  <si>
    <t>38. Is the metadata describing the data sets accessible via a publicly available API ?</t>
  </si>
  <si>
    <t>39. Do you run log analytics on the API usage?</t>
  </si>
  <si>
    <t>40. If yes, what percentage of outgoing portal traffic is generated by API usage only?</t>
  </si>
  <si>
    <t xml:space="preserve">3.3. Data provision </t>
  </si>
  <si>
    <t xml:space="preserve">41. Do all public sector data providers contribute data to the portal? </t>
  </si>
  <si>
    <t>42. If no, did you identify the data providers that are not yet publishing data on the national portal?</t>
  </si>
  <si>
    <t>43. Were there concrete actions taken to assist these data providers with their publication process?</t>
  </si>
  <si>
    <t>44. Does the national portal enable access to real-time or dynamic data?</t>
  </si>
  <si>
    <t xml:space="preserve">45. If yes, what percentage of metadata links to such data? </t>
  </si>
  <si>
    <t>&gt;30%</t>
  </si>
  <si>
    <t>21-30%</t>
  </si>
  <si>
    <t>16-20%</t>
  </si>
  <si>
    <t>11-15%</t>
  </si>
  <si>
    <t>6-10%</t>
  </si>
  <si>
    <t>1-5%</t>
  </si>
  <si>
    <t xml:space="preserve">46. Does the national portal provide a section where non-official data can be published? </t>
  </si>
  <si>
    <t>3.4. Portal sustainability</t>
  </si>
  <si>
    <t>47. Does the national portal have a strategy to ensure its sustainability?</t>
  </si>
  <si>
    <t>48. Does this strategy include a description of the portal’s target audience and measures to reach this audience?</t>
  </si>
  <si>
    <t xml:space="preserve">49. Do you take actions to promote the national portal’s activities and the available open data? </t>
  </si>
  <si>
    <t xml:space="preserve">50. Is your national portal active on social media ? </t>
  </si>
  <si>
    <t>51. Are the portal’s source code as well as relevant documentation and artifacts made available to the public?</t>
  </si>
  <si>
    <t>52. Was there a user satisfaction survey concerning the national portal conducted in the past year?</t>
  </si>
  <si>
    <t xml:space="preserve">53. Is there a process by which the portal is reviewed and improved regularly? </t>
  </si>
  <si>
    <t xml:space="preserve">54. If yes, what is the frequency of these reviews? </t>
  </si>
  <si>
    <t>quarterly</t>
  </si>
  <si>
    <t>bi-annually</t>
  </si>
  <si>
    <t>annually</t>
  </si>
  <si>
    <t>less frequently</t>
  </si>
  <si>
    <t>55. Does the portal provide a monitoring of performance indexes in terms of the number of data sets published, the distribution across categories, number of visitors and how these changed over time?</t>
  </si>
  <si>
    <t xml:space="preserve">56. If yes, by what percentage has the number of datasets available on your portal changed compared to the same period last year? </t>
  </si>
  <si>
    <t>&gt;50%</t>
  </si>
  <si>
    <t>41-50%</t>
  </si>
  <si>
    <t>31-40%</t>
  </si>
  <si>
    <t>1-20%</t>
  </si>
  <si>
    <t>=&lt;0%</t>
  </si>
  <si>
    <t xml:space="preserve">57. Does this monitoring allow data publishers to view the main performance indexes for their metadata or data featured on the national portal?  </t>
  </si>
  <si>
    <t>Dimension 4: Open Data Quality</t>
  </si>
  <si>
    <t>4.1.Currency and completeness</t>
  </si>
  <si>
    <t>1. Is there a pre-defined approach to ensure that metadata is kept up-to-date ?</t>
  </si>
  <si>
    <t xml:space="preserve">2. What percentage of the metadata is obtained from the source automatically, rather than edited manually? </t>
  </si>
  <si>
    <t>90-99%</t>
  </si>
  <si>
    <t>70-89%</t>
  </si>
  <si>
    <t>50-69%</t>
  </si>
  <si>
    <t>30-49%</t>
  </si>
  <si>
    <t>&lt;30%</t>
  </si>
  <si>
    <r>
      <t xml:space="preserve">3. What percentage of the data sets available on the national portal is updated </t>
    </r>
    <r>
      <rPr>
        <u/>
        <sz val="9"/>
        <color theme="1"/>
        <rFont val="Calibri"/>
        <family val="2"/>
        <scheme val="minor"/>
      </rPr>
      <t>within 1 day</t>
    </r>
    <r>
      <rPr>
        <sz val="9"/>
        <color theme="1"/>
        <rFont val="Calibri"/>
        <family val="2"/>
        <scheme val="minor"/>
      </rPr>
      <t xml:space="preserve"> from the moment its primary source is updated?</t>
    </r>
  </si>
  <si>
    <t>*answers to Q3 will be assessed in relation to answers to Q4 and Q5</t>
  </si>
  <si>
    <r>
      <t xml:space="preserve">4. What percentage of the data sets available on the national portal is updated </t>
    </r>
    <r>
      <rPr>
        <u/>
        <sz val="9"/>
        <color theme="1"/>
        <rFont val="Calibri"/>
        <family val="2"/>
        <scheme val="minor"/>
      </rPr>
      <t xml:space="preserve">within 1 week </t>
    </r>
    <r>
      <rPr>
        <sz val="9"/>
        <color theme="1"/>
        <rFont val="Calibri"/>
        <family val="2"/>
        <scheme val="minor"/>
      </rPr>
      <t>from the moment its primary source is updated?</t>
    </r>
  </si>
  <si>
    <t>*answers to Q4 will be assessed in relation to answers to Q3 and Q5</t>
  </si>
  <si>
    <r>
      <t xml:space="preserve">5. What percentage of the data sets available on the national portal is updated </t>
    </r>
    <r>
      <rPr>
        <u/>
        <sz val="9"/>
        <color theme="1"/>
        <rFont val="Calibri"/>
        <family val="2"/>
        <scheme val="minor"/>
      </rPr>
      <t>within 1 month</t>
    </r>
    <r>
      <rPr>
        <sz val="9"/>
        <color theme="1"/>
        <rFont val="Calibri"/>
        <family val="2"/>
        <scheme val="minor"/>
      </rPr>
      <t xml:space="preserve"> from the moment its source is updated?</t>
    </r>
  </si>
  <si>
    <t>*answers to Q5 will be assessed in relation to answers to Q3 and Q4</t>
  </si>
  <si>
    <t xml:space="preserve">6. For historical records, what is the percentage of the data sets on the national portal whose coverage goes back up to 2 years? </t>
  </si>
  <si>
    <t>answers will be assessed together with Q7 and Q8</t>
  </si>
  <si>
    <t>7. For historical records, what is the percentage of the data sets on the national portal whose coverage goes back between 2 and 5 years?</t>
  </si>
  <si>
    <t>8. For historical records, what is the percentage of the data sets on the national portal whose coverage goes back more than 5 years?</t>
  </si>
  <si>
    <t>4.2. Monitoring and measures</t>
  </si>
  <si>
    <t xml:space="preserve">9. Do you monitor the quality of the metadata available on your portal? 	</t>
  </si>
  <si>
    <t>10. Do you publish information on the quality of the metadata available on the portal?</t>
  </si>
  <si>
    <t xml:space="preserve">11. Do you publish guidelines (e.g. written materials) and have tools in place, to assist publishers in choosing an appropriate licence for their data? </t>
  </si>
  <si>
    <t>12. Did you develop your own open licence / licencing suite to foster the publication of open data in your country?</t>
  </si>
  <si>
    <t xml:space="preserve">13. If yes, what were the main reasons that led to this development? What are the main differences between your country’s open licence and the CC licencing suite? </t>
  </si>
  <si>
    <t>not scored</t>
  </si>
  <si>
    <t>14. Do your open data publication/licensing guidelines provide recommendations for the use of Creative Commons (CC) licences or of your own licensing suite?</t>
  </si>
  <si>
    <t>yes, CC licences</t>
  </si>
  <si>
    <t>yes, own licence</t>
  </si>
  <si>
    <t xml:space="preserve">15. What percentage of the open data available on the national portal is accompanied by licensing information? </t>
  </si>
  <si>
    <t>75-89%</t>
  </si>
  <si>
    <t>50-74%</t>
  </si>
  <si>
    <t>25-49%</t>
  </si>
  <si>
    <t>&lt;25%</t>
  </si>
  <si>
    <t xml:space="preserve">16. How has the percentage of data sets accompanied by licencing information changed compared to the same period last year ? </t>
  </si>
  <si>
    <t>remained the same</t>
  </si>
  <si>
    <t>i dont know</t>
  </si>
  <si>
    <t>17. Across all data sets you distribute, how many different licences are used on your portal?</t>
  </si>
  <si>
    <t>1-5</t>
  </si>
  <si>
    <t>6-10</t>
  </si>
  <si>
    <t>11-15</t>
  </si>
  <si>
    <t>16-20</t>
  </si>
  <si>
    <t>&gt;20</t>
  </si>
  <si>
    <t xml:space="preserve">18. Are there regular activities conducted , or mechanisms in place, to incentivise and / or assist data providers in the publication of data in machine-readable formats? </t>
  </si>
  <si>
    <t>19. Are there regular activities conducted , or mechanisms in place, to incentivise and / or assist data providers in the publication of high-quality metadata?</t>
  </si>
  <si>
    <t>4.3. DCAT-AP Compliance</t>
  </si>
  <si>
    <t xml:space="preserve">20. Do you supply data providers with documentation on DCAT-AP (e.g. EDP factsheets, materials published on the EC websites such as the JoinUp platform , your own documentation)? </t>
  </si>
  <si>
    <t>21. What is the percentage of metadata on your portal that is DCAT-AP compliant, in terms of mandatory classes? (agent, catalogue, data set, literal, resource)</t>
  </si>
  <si>
    <t>no priority</t>
  </si>
  <si>
    <t>22. What is the percentage of metadata on your portal that is DCAT-AP compliant, in terms of recommended classes? (category, category scheme, distribution, licence document)</t>
  </si>
  <si>
    <t>23. What is the percentage of metadata on your portal that is DCAT-AP compliant, in terms of optional classes? (catalogue record, checksum, document, frequency)</t>
  </si>
  <si>
    <t>24. Do you monitor the most common causes for the lack of DCAT-AP compliance?</t>
  </si>
  <si>
    <t>25. If yes, what are the main causes for the lack of DCAT-AP compliance?</t>
  </si>
  <si>
    <t>no answer</t>
  </si>
  <si>
    <t>26. What is the percentage of data sets whose metadata provides a reference to where the data can be downloaded, or its API accessed (“download-URL” in the DCAT-AP specification)?</t>
  </si>
  <si>
    <t>27. What is the percentage of data sets whose metadata provides a reference to a web page from where the data can be accessed (“access-URL in the DCAT-AP specification)?</t>
  </si>
  <si>
    <t xml:space="preserve">28. Is there a national extension of the DCAT-AP standard developed for your country? </t>
  </si>
  <si>
    <t>4.4.	Deployment quality and linked data</t>
  </si>
  <si>
    <t>29. Do you use a model such as the 5-Star Open Data to assess the quality of deployment of data in your country?</t>
  </si>
  <si>
    <t>30. Do you conduct activities to familiarise data providers with deployment quality models such as the 5-star Open Data and the linked data concept?</t>
  </si>
  <si>
    <t xml:space="preserve">31. What percentage of data sets is made available under an open licence, in any format (1 star in the 5-stars model ? </t>
  </si>
  <si>
    <t>81-90%</t>
  </si>
  <si>
    <t>71-80%</t>
  </si>
  <si>
    <t>60-70%</t>
  </si>
  <si>
    <t>50-59%</t>
  </si>
  <si>
    <t>40-49%</t>
  </si>
  <si>
    <t>30-39%</t>
  </si>
  <si>
    <t>20-29%</t>
  </si>
  <si>
    <t>10-19%</t>
  </si>
  <si>
    <t>0-9%</t>
  </si>
  <si>
    <t xml:space="preserve">32. How has the percentage of data sets accompanied by licencing information changed compared to the same period last year ? </t>
  </si>
  <si>
    <t xml:space="preserve">33. What percentage of data sets is made available under an open licence and in a structured format 
(2 stars in the 5-stars model)? </t>
  </si>
  <si>
    <t>34. What percentage of data sets is made available under an open licence, in an open and machine-readable format (3 stars in the 5-stars model) ?</t>
  </si>
  <si>
    <t xml:space="preserve">35. How has the percentage of machine-readable data sets changed compared to the same period last year? </t>
  </si>
  <si>
    <t>36. What percentage of data sets is made available under an open licence, in an open and machine-readable format, and uses consistently Uniform Resource Identifiers (URIs; 4 stars in the 5-stars model) ?</t>
  </si>
  <si>
    <t>37. What percentage of data sets is made available under an open licence, in an open and machine-readable format, and links to other renowned sources to provide additional context for the users (5 stars in the 5-stars model)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</si>
</sst>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0" xfId="0" applyFont="1"/>
    <xf numFmtId="0" fontId="0" fillId="0" borderId="0" xfId="0" applyFill="1"/>
    <xf numFmtId="0" fontId="3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Fill="1"/>
    <xf numFmtId="0" fontId="8" fillId="0" borderId="0" xfId="0" applyFont="1"/>
    <xf numFmtId="0" fontId="8" fillId="5" borderId="1" xfId="0" applyFont="1" applyFill="1" applyBorder="1" applyAlignment="1">
      <alignment horizontal="center"/>
    </xf>
    <xf numFmtId="9" fontId="1" fillId="0" borderId="10" xfId="1" applyFont="1" applyBorder="1" applyAlignment="1">
      <alignment horizontal="center"/>
    </xf>
    <xf numFmtId="9" fontId="1" fillId="0" borderId="11" xfId="1" applyFont="1" applyBorder="1" applyAlignment="1">
      <alignment horizontal="center"/>
    </xf>
    <xf numFmtId="9" fontId="1" fillId="0" borderId="12" xfId="1" applyFont="1" applyBorder="1" applyAlignment="1">
      <alignment horizontal="center"/>
    </xf>
    <xf numFmtId="0" fontId="9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7" fillId="2" borderId="10" xfId="0" applyFont="1" applyFill="1" applyBorder="1" applyAlignment="1">
      <alignment horizontal="right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7" xfId="0" applyFont="1" applyBorder="1"/>
    <xf numFmtId="0" fontId="3" fillId="0" borderId="5" xfId="0" applyFont="1" applyFill="1" applyBorder="1"/>
    <xf numFmtId="0" fontId="3" fillId="0" borderId="5" xfId="0" applyFont="1" applyBorder="1"/>
    <xf numFmtId="0" fontId="3" fillId="0" borderId="0" xfId="0" applyNumberFormat="1" applyFont="1" applyFill="1" applyBorder="1"/>
    <xf numFmtId="9" fontId="5" fillId="0" borderId="8" xfId="1" applyFont="1" applyFill="1" applyBorder="1"/>
    <xf numFmtId="0" fontId="3" fillId="0" borderId="5" xfId="0" applyNumberFormat="1" applyFont="1" applyFill="1" applyBorder="1"/>
    <xf numFmtId="9" fontId="5" fillId="0" borderId="9" xfId="1" applyFont="1" applyFill="1" applyBorder="1"/>
    <xf numFmtId="0" fontId="7" fillId="0" borderId="1" xfId="0" applyFont="1" applyFill="1" applyBorder="1" applyAlignment="1"/>
    <xf numFmtId="0" fontId="3" fillId="0" borderId="1" xfId="0" applyFont="1" applyFill="1" applyBorder="1"/>
    <xf numFmtId="0" fontId="3" fillId="0" borderId="7" xfId="0" applyFont="1" applyFill="1" applyBorder="1"/>
    <xf numFmtId="0" fontId="5" fillId="0" borderId="6" xfId="0" applyFont="1" applyBorder="1"/>
    <xf numFmtId="0" fontId="5" fillId="0" borderId="8" xfId="0" applyFont="1" applyFill="1" applyBorder="1"/>
    <xf numFmtId="0" fontId="7" fillId="6" borderId="3" xfId="0" applyFont="1" applyFill="1" applyBorder="1" applyAlignment="1">
      <alignment horizontal="right"/>
    </xf>
    <xf numFmtId="0" fontId="5" fillId="0" borderId="0" xfId="0" applyFont="1" applyFill="1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7" fillId="7" borderId="13" xfId="0" applyFont="1" applyFill="1" applyBorder="1" applyAlignment="1">
      <alignment horizontal="right"/>
    </xf>
    <xf numFmtId="0" fontId="7" fillId="8" borderId="13" xfId="0" applyFont="1" applyFill="1" applyBorder="1" applyAlignment="1">
      <alignment horizontal="right"/>
    </xf>
    <xf numFmtId="0" fontId="7" fillId="9" borderId="13" xfId="0" applyNumberFormat="1" applyFont="1" applyFill="1" applyBorder="1" applyAlignment="1">
      <alignment horizontal="right"/>
    </xf>
    <xf numFmtId="0" fontId="1" fillId="0" borderId="0" xfId="0" applyNumberFormat="1" applyFont="1"/>
    <xf numFmtId="0" fontId="3" fillId="0" borderId="8" xfId="0" applyNumberFormat="1" applyFont="1" applyFill="1" applyBorder="1"/>
    <xf numFmtId="0" fontId="3" fillId="0" borderId="8" xfId="1" applyNumberFormat="1" applyFont="1" applyFill="1" applyBorder="1"/>
    <xf numFmtId="0" fontId="3" fillId="0" borderId="9" xfId="1" applyNumberFormat="1" applyFont="1" applyFill="1" applyBorder="1"/>
    <xf numFmtId="0" fontId="0" fillId="0" borderId="14" xfId="0" applyFill="1" applyBorder="1"/>
    <xf numFmtId="0" fontId="5" fillId="0" borderId="13" xfId="0" applyFont="1" applyFill="1" applyBorder="1"/>
    <xf numFmtId="0" fontId="3" fillId="0" borderId="9" xfId="0" applyNumberFormat="1" applyFont="1" applyFill="1" applyBorder="1"/>
    <xf numFmtId="0" fontId="7" fillId="3" borderId="12" xfId="0" applyFont="1" applyFill="1" applyBorder="1" applyAlignment="1">
      <alignment horizontal="right"/>
    </xf>
    <xf numFmtId="0" fontId="0" fillId="0" borderId="12" xfId="0" applyFill="1" applyBorder="1"/>
    <xf numFmtId="0" fontId="5" fillId="0" borderId="6" xfId="0" applyFont="1" applyFill="1" applyBorder="1"/>
    <xf numFmtId="0" fontId="3" fillId="0" borderId="1" xfId="0" applyNumberFormat="1" applyFont="1" applyFill="1" applyBorder="1"/>
    <xf numFmtId="0" fontId="3" fillId="0" borderId="7" xfId="0" applyNumberFormat="1" applyFont="1" applyFill="1" applyBorder="1"/>
    <xf numFmtId="0" fontId="7" fillId="4" borderId="14" xfId="0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NumberFormat="1" applyFont="1" applyFill="1" applyBorder="1"/>
    <xf numFmtId="0" fontId="0" fillId="0" borderId="14" xfId="0" applyBorder="1"/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9" fillId="0" borderId="0" xfId="0" applyFont="1"/>
    <xf numFmtId="0" fontId="9" fillId="2" borderId="5" xfId="0" applyFont="1" applyFill="1" applyBorder="1"/>
    <xf numFmtId="164" fontId="10" fillId="2" borderId="0" xfId="0" applyNumberFormat="1" applyFont="1" applyFill="1"/>
    <xf numFmtId="0" fontId="9" fillId="10" borderId="0" xfId="0" applyFont="1" applyFill="1"/>
    <xf numFmtId="0" fontId="4" fillId="10" borderId="0" xfId="0" applyFont="1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vertic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1" fillId="0" borderId="5" xfId="0" applyFont="1" applyBorder="1" applyAlignment="1">
      <alignment horizontal="left" vertical="center"/>
    </xf>
    <xf numFmtId="0" fontId="11" fillId="0" borderId="5" xfId="0" applyFont="1" applyBorder="1"/>
    <xf numFmtId="0" fontId="10" fillId="0" borderId="0" xfId="0" applyFont="1"/>
    <xf numFmtId="0" fontId="4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9" fillId="11" borderId="0" xfId="0" applyFont="1" applyFill="1"/>
    <xf numFmtId="164" fontId="10" fillId="11" borderId="0" xfId="0" applyNumberFormat="1" applyFont="1" applyFill="1"/>
    <xf numFmtId="0" fontId="9" fillId="12" borderId="0" xfId="0" applyFont="1" applyFill="1"/>
    <xf numFmtId="0" fontId="4" fillId="12" borderId="0" xfId="0" applyFont="1" applyFill="1"/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4" fillId="3" borderId="0" xfId="0" applyFont="1" applyFill="1"/>
    <xf numFmtId="0" fontId="15" fillId="3" borderId="0" xfId="0" applyFont="1" applyFill="1"/>
    <xf numFmtId="164" fontId="16" fillId="3" borderId="0" xfId="0" applyNumberFormat="1" applyFont="1" applyFill="1"/>
    <xf numFmtId="0" fontId="9" fillId="13" borderId="0" xfId="0" applyFont="1" applyFill="1"/>
    <xf numFmtId="0" fontId="4" fillId="13" borderId="0" xfId="0" applyFont="1" applyFill="1"/>
    <xf numFmtId="0" fontId="4" fillId="0" borderId="0" xfId="0" quotePrefix="1" applyFont="1"/>
    <xf numFmtId="0" fontId="9" fillId="14" borderId="0" xfId="0" applyFont="1" applyFill="1"/>
    <xf numFmtId="0" fontId="4" fillId="14" borderId="0" xfId="0" applyFont="1" applyFill="1"/>
    <xf numFmtId="164" fontId="10" fillId="14" borderId="0" xfId="0" applyNumberFormat="1" applyFont="1" applyFill="1"/>
    <xf numFmtId="0" fontId="9" fillId="15" borderId="0" xfId="0" applyFont="1" applyFill="1"/>
    <xf numFmtId="0" fontId="4" fillId="15" borderId="0" xfId="0" applyFont="1" applyFill="1"/>
    <xf numFmtId="0" fontId="4" fillId="0" borderId="3" xfId="0" applyFont="1" applyBorder="1" applyAlignment="1">
      <alignment horizontal="left" vertical="top" wrapText="1"/>
    </xf>
    <xf numFmtId="9" fontId="4" fillId="0" borderId="0" xfId="0" applyNumberFormat="1" applyFont="1" applyAlignment="1">
      <alignment horizontal="left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9" fontId="4" fillId="0" borderId="5" xfId="0" applyNumberFormat="1" applyFont="1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/>
    </xf>
    <xf numFmtId="16" fontId="4" fillId="0" borderId="0" xfId="0" quotePrefix="1" applyNumberFormat="1" applyFont="1"/>
    <xf numFmtId="0" fontId="10" fillId="0" borderId="0" xfId="0" applyFont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5" xfId="0" applyFont="1" applyBorder="1"/>
  </cellXfs>
  <cellStyles count="2">
    <cellStyle name="Normal" xfId="0" builtinId="0"/>
    <cellStyle name="Percent" xfId="1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C65911"/>
      <color rgb="FF002060"/>
      <color rgb="FFC65931"/>
      <color rgb="FF002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9782CD8-A653-467A-8FFD-D162B7033A4A}" name="Table7" displayName="Table7" ref="A2:A35" totalsRowShown="0" headerRowDxfId="4" dataDxfId="2" headerRowBorderDxfId="3" tableBorderDxfId="1">
  <autoFilter ref="A2:A35" xr:uid="{19E0B13D-7EE4-4683-A256-5C9CEA271D30}"/>
  <tableColumns count="1">
    <tableColumn id="1" xr3:uid="{53CA02B8-EABA-4C2C-A5A8-94CF9733E1E5}" name="Countr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FCA-3A65-466B-BBBB-0C06C567CB8C}">
  <dimension ref="A1:H551"/>
  <sheetViews>
    <sheetView tabSelected="1" topLeftCell="A145" workbookViewId="0">
      <selection activeCell="F89" sqref="F89"/>
    </sheetView>
  </sheetViews>
  <sheetFormatPr defaultColWidth="8.81640625" defaultRowHeight="12" x14ac:dyDescent="0.3"/>
  <cols>
    <col min="1" max="1" width="87.453125" style="84" bestFit="1" customWidth="1"/>
    <col min="2" max="3" width="12.453125" style="84" bestFit="1" customWidth="1"/>
    <col min="4" max="4" width="13.26953125" style="84" bestFit="1" customWidth="1"/>
    <col min="5" max="5" width="14.453125" style="84" bestFit="1" customWidth="1"/>
    <col min="6" max="6" width="16.81640625" style="84" bestFit="1" customWidth="1"/>
    <col min="7" max="16384" width="8.81640625" style="84"/>
  </cols>
  <sheetData>
    <row r="1" spans="1:8" x14ac:dyDescent="0.3">
      <c r="A1" s="84" t="s">
        <v>67</v>
      </c>
      <c r="B1" s="84" t="s">
        <v>68</v>
      </c>
      <c r="C1" s="84" t="s">
        <v>69</v>
      </c>
      <c r="D1" s="85" t="s">
        <v>70</v>
      </c>
      <c r="E1" s="85" t="s">
        <v>71</v>
      </c>
      <c r="F1" s="85" t="s">
        <v>72</v>
      </c>
      <c r="G1" s="85" t="s">
        <v>73</v>
      </c>
      <c r="H1" s="85" t="s">
        <v>74</v>
      </c>
    </row>
    <row r="2" spans="1:8" x14ac:dyDescent="0.3">
      <c r="A2" s="86" t="s">
        <v>75</v>
      </c>
      <c r="B2" s="86"/>
      <c r="C2" s="86"/>
      <c r="D2" s="86"/>
      <c r="E2" s="86"/>
      <c r="F2" s="86"/>
      <c r="G2" s="86"/>
      <c r="H2" s="86">
        <f>SUM(F3,F111,F222,F358)</f>
        <v>2595</v>
      </c>
    </row>
    <row r="3" spans="1:8" x14ac:dyDescent="0.3">
      <c r="A3" s="87" t="s">
        <v>76</v>
      </c>
      <c r="B3" s="87"/>
      <c r="C3" s="87"/>
      <c r="D3" s="87"/>
      <c r="E3" s="87"/>
      <c r="F3" s="87">
        <f>SUM(E4,E33,E73)</f>
        <v>645</v>
      </c>
      <c r="G3" s="88">
        <f>ROUNDUP(F3/$H$2,3)</f>
        <v>0.249</v>
      </c>
    </row>
    <row r="4" spans="1:8" x14ac:dyDescent="0.3">
      <c r="A4" s="89" t="s">
        <v>77</v>
      </c>
      <c r="B4" s="90"/>
      <c r="C4" s="90"/>
      <c r="D4" s="89"/>
      <c r="E4" s="89">
        <f>SUM(D5,D8,D11,D13,D15,D17,D19,D21,D23,D25,D27,D30)</f>
        <v>220</v>
      </c>
    </row>
    <row r="5" spans="1:8" x14ac:dyDescent="0.3">
      <c r="A5" s="91" t="s">
        <v>78</v>
      </c>
      <c r="C5" s="84" t="s">
        <v>79</v>
      </c>
      <c r="D5" s="86">
        <v>20</v>
      </c>
    </row>
    <row r="6" spans="1:8" x14ac:dyDescent="0.3">
      <c r="A6" s="91"/>
      <c r="C6" s="84" t="s">
        <v>80</v>
      </c>
      <c r="D6" s="84">
        <v>0</v>
      </c>
    </row>
    <row r="7" spans="1:8" x14ac:dyDescent="0.3">
      <c r="A7" s="91"/>
      <c r="C7" s="84" t="s">
        <v>81</v>
      </c>
    </row>
    <row r="8" spans="1:8" x14ac:dyDescent="0.3">
      <c r="A8" s="91" t="s">
        <v>82</v>
      </c>
      <c r="C8" s="84" t="s">
        <v>79</v>
      </c>
      <c r="D8" s="86">
        <v>30</v>
      </c>
    </row>
    <row r="9" spans="1:8" x14ac:dyDescent="0.3">
      <c r="A9" s="91"/>
      <c r="C9" s="84" t="s">
        <v>80</v>
      </c>
      <c r="D9" s="84">
        <v>0</v>
      </c>
    </row>
    <row r="10" spans="1:8" x14ac:dyDescent="0.3">
      <c r="A10" s="91"/>
      <c r="C10" s="84" t="s">
        <v>83</v>
      </c>
    </row>
    <row r="11" spans="1:8" x14ac:dyDescent="0.3">
      <c r="A11" s="91" t="s">
        <v>84</v>
      </c>
      <c r="C11" s="84" t="s">
        <v>79</v>
      </c>
      <c r="D11" s="86">
        <v>10</v>
      </c>
    </row>
    <row r="12" spans="1:8" x14ac:dyDescent="0.3">
      <c r="A12" s="91"/>
      <c r="C12" s="84" t="s">
        <v>80</v>
      </c>
      <c r="D12" s="84">
        <v>0</v>
      </c>
    </row>
    <row r="13" spans="1:8" x14ac:dyDescent="0.3">
      <c r="A13" s="92" t="s">
        <v>85</v>
      </c>
      <c r="C13" s="84" t="s">
        <v>79</v>
      </c>
      <c r="D13" s="86">
        <v>20</v>
      </c>
    </row>
    <row r="14" spans="1:8" x14ac:dyDescent="0.3">
      <c r="A14" s="92"/>
      <c r="C14" s="84" t="s">
        <v>86</v>
      </c>
      <c r="D14" s="84">
        <v>0</v>
      </c>
    </row>
    <row r="15" spans="1:8" x14ac:dyDescent="0.3">
      <c r="A15" s="93" t="s">
        <v>87</v>
      </c>
      <c r="C15" s="84" t="s">
        <v>79</v>
      </c>
      <c r="D15" s="86">
        <v>20</v>
      </c>
    </row>
    <row r="16" spans="1:8" x14ac:dyDescent="0.3">
      <c r="A16" s="93"/>
      <c r="C16" s="84" t="s">
        <v>80</v>
      </c>
      <c r="D16" s="84">
        <v>0</v>
      </c>
    </row>
    <row r="17" spans="1:5" x14ac:dyDescent="0.3">
      <c r="A17" s="92" t="s">
        <v>88</v>
      </c>
      <c r="C17" s="84" t="s">
        <v>79</v>
      </c>
      <c r="D17" s="86">
        <v>20</v>
      </c>
    </row>
    <row r="18" spans="1:5" x14ac:dyDescent="0.3">
      <c r="A18" s="92"/>
      <c r="C18" s="84" t="s">
        <v>80</v>
      </c>
      <c r="D18" s="84">
        <v>0</v>
      </c>
    </row>
    <row r="19" spans="1:5" x14ac:dyDescent="0.3">
      <c r="A19" s="92" t="s">
        <v>89</v>
      </c>
      <c r="C19" s="84" t="s">
        <v>79</v>
      </c>
      <c r="D19" s="86">
        <v>20</v>
      </c>
    </row>
    <row r="20" spans="1:5" x14ac:dyDescent="0.3">
      <c r="A20" s="92"/>
      <c r="C20" s="84" t="s">
        <v>80</v>
      </c>
      <c r="D20" s="84">
        <v>0</v>
      </c>
    </row>
    <row r="21" spans="1:5" x14ac:dyDescent="0.3">
      <c r="A21" s="92" t="s">
        <v>90</v>
      </c>
      <c r="C21" s="84" t="s">
        <v>79</v>
      </c>
      <c r="D21" s="86">
        <v>15</v>
      </c>
    </row>
    <row r="22" spans="1:5" x14ac:dyDescent="0.3">
      <c r="A22" s="92"/>
      <c r="C22" s="84" t="s">
        <v>80</v>
      </c>
      <c r="D22" s="84">
        <v>0</v>
      </c>
    </row>
    <row r="23" spans="1:5" x14ac:dyDescent="0.3">
      <c r="A23" s="92" t="s">
        <v>91</v>
      </c>
      <c r="C23" s="84" t="s">
        <v>79</v>
      </c>
      <c r="D23" s="86">
        <v>10</v>
      </c>
    </row>
    <row r="24" spans="1:5" x14ac:dyDescent="0.3">
      <c r="A24" s="92"/>
      <c r="C24" s="84" t="s">
        <v>80</v>
      </c>
      <c r="D24" s="84">
        <v>0</v>
      </c>
    </row>
    <row r="25" spans="1:5" x14ac:dyDescent="0.3">
      <c r="A25" s="92" t="s">
        <v>92</v>
      </c>
      <c r="C25" s="84" t="s">
        <v>93</v>
      </c>
      <c r="D25" s="86">
        <v>20</v>
      </c>
    </row>
    <row r="26" spans="1:5" x14ac:dyDescent="0.3">
      <c r="A26" s="92"/>
      <c r="C26" s="84" t="s">
        <v>94</v>
      </c>
      <c r="D26" s="84">
        <v>10</v>
      </c>
    </row>
    <row r="27" spans="1:5" x14ac:dyDescent="0.3">
      <c r="A27" s="92" t="s">
        <v>95</v>
      </c>
      <c r="C27" s="84" t="s">
        <v>79</v>
      </c>
      <c r="D27" s="86">
        <v>20</v>
      </c>
    </row>
    <row r="28" spans="1:5" x14ac:dyDescent="0.3">
      <c r="A28" s="92"/>
      <c r="C28" s="84" t="s">
        <v>86</v>
      </c>
      <c r="D28" s="84">
        <v>0</v>
      </c>
    </row>
    <row r="29" spans="1:5" x14ac:dyDescent="0.3">
      <c r="A29" s="92"/>
      <c r="C29" s="84" t="s">
        <v>83</v>
      </c>
    </row>
    <row r="30" spans="1:5" x14ac:dyDescent="0.3">
      <c r="A30" s="93" t="s">
        <v>96</v>
      </c>
      <c r="C30" s="84" t="s">
        <v>97</v>
      </c>
      <c r="D30" s="86">
        <v>15</v>
      </c>
    </row>
    <row r="31" spans="1:5" x14ac:dyDescent="0.3">
      <c r="A31" s="93"/>
      <c r="C31" s="84" t="s">
        <v>98</v>
      </c>
      <c r="D31" s="84">
        <v>10</v>
      </c>
    </row>
    <row r="32" spans="1:5" x14ac:dyDescent="0.3">
      <c r="A32" s="94"/>
      <c r="B32" s="95"/>
      <c r="C32" s="95" t="s">
        <v>80</v>
      </c>
      <c r="D32" s="95">
        <v>0</v>
      </c>
      <c r="E32" s="95"/>
    </row>
    <row r="33" spans="1:5" x14ac:dyDescent="0.3">
      <c r="A33" s="89" t="s">
        <v>99</v>
      </c>
      <c r="B33" s="90"/>
      <c r="C33" s="90"/>
      <c r="D33" s="90"/>
      <c r="E33" s="89">
        <f>SUM(D34,D36,D38,D40,D42,D47,D48,D51,D56,D59,D61,D63,D71)</f>
        <v>215</v>
      </c>
    </row>
    <row r="34" spans="1:5" x14ac:dyDescent="0.3">
      <c r="A34" s="92" t="s">
        <v>100</v>
      </c>
      <c r="C34" s="84" t="s">
        <v>79</v>
      </c>
      <c r="D34" s="86">
        <v>20</v>
      </c>
    </row>
    <row r="35" spans="1:5" x14ac:dyDescent="0.3">
      <c r="A35" s="92"/>
      <c r="C35" s="84" t="s">
        <v>80</v>
      </c>
      <c r="D35" s="84">
        <v>0</v>
      </c>
    </row>
    <row r="36" spans="1:5" x14ac:dyDescent="0.3">
      <c r="A36" s="92" t="s">
        <v>101</v>
      </c>
      <c r="C36" s="84" t="s">
        <v>79</v>
      </c>
      <c r="D36" s="86">
        <v>10</v>
      </c>
    </row>
    <row r="37" spans="1:5" x14ac:dyDescent="0.3">
      <c r="A37" s="92"/>
      <c r="C37" s="84" t="s">
        <v>80</v>
      </c>
      <c r="D37" s="84">
        <v>0</v>
      </c>
    </row>
    <row r="38" spans="1:5" x14ac:dyDescent="0.3">
      <c r="A38" s="92" t="s">
        <v>102</v>
      </c>
      <c r="C38" s="84" t="s">
        <v>79</v>
      </c>
      <c r="D38" s="86">
        <v>20</v>
      </c>
    </row>
    <row r="39" spans="1:5" x14ac:dyDescent="0.3">
      <c r="A39" s="92"/>
      <c r="C39" s="84" t="s">
        <v>80</v>
      </c>
      <c r="D39" s="84">
        <v>0</v>
      </c>
    </row>
    <row r="40" spans="1:5" x14ac:dyDescent="0.3">
      <c r="A40" s="92" t="s">
        <v>103</v>
      </c>
      <c r="C40" s="84" t="s">
        <v>79</v>
      </c>
      <c r="D40" s="86">
        <v>20</v>
      </c>
    </row>
    <row r="41" spans="1:5" x14ac:dyDescent="0.3">
      <c r="A41" s="92"/>
      <c r="C41" s="84" t="s">
        <v>80</v>
      </c>
      <c r="D41" s="84">
        <v>0</v>
      </c>
    </row>
    <row r="42" spans="1:5" x14ac:dyDescent="0.3">
      <c r="A42" s="96" t="s">
        <v>104</v>
      </c>
      <c r="B42" s="97" t="s">
        <v>105</v>
      </c>
      <c r="C42" s="84" t="s">
        <v>79</v>
      </c>
      <c r="D42" s="98">
        <v>10</v>
      </c>
      <c r="E42" s="99"/>
    </row>
    <row r="43" spans="1:5" x14ac:dyDescent="0.3">
      <c r="A43" s="96"/>
      <c r="B43" s="97"/>
      <c r="C43" s="84" t="s">
        <v>80</v>
      </c>
      <c r="D43" s="100">
        <v>0</v>
      </c>
    </row>
    <row r="44" spans="1:5" x14ac:dyDescent="0.3">
      <c r="A44" s="96"/>
      <c r="B44" s="97"/>
      <c r="C44" s="84" t="s">
        <v>83</v>
      </c>
      <c r="D44" s="98"/>
    </row>
    <row r="45" spans="1:5" x14ac:dyDescent="0.3">
      <c r="A45" s="91" t="s">
        <v>106</v>
      </c>
      <c r="B45" s="97" t="s">
        <v>107</v>
      </c>
      <c r="C45" s="84" t="s">
        <v>108</v>
      </c>
      <c r="D45" s="84">
        <v>5</v>
      </c>
    </row>
    <row r="46" spans="1:5" x14ac:dyDescent="0.3">
      <c r="A46" s="91"/>
      <c r="B46" s="97"/>
      <c r="C46" s="84" t="s">
        <v>109</v>
      </c>
      <c r="D46" s="100">
        <v>5</v>
      </c>
    </row>
    <row r="47" spans="1:5" x14ac:dyDescent="0.3">
      <c r="A47" s="91"/>
      <c r="B47" s="97"/>
      <c r="C47" s="84" t="s">
        <v>110</v>
      </c>
      <c r="D47" s="98">
        <v>10</v>
      </c>
    </row>
    <row r="48" spans="1:5" x14ac:dyDescent="0.3">
      <c r="A48" s="92" t="s">
        <v>111</v>
      </c>
      <c r="C48" s="84" t="s">
        <v>79</v>
      </c>
      <c r="D48" s="86">
        <v>20</v>
      </c>
    </row>
    <row r="49" spans="1:4" x14ac:dyDescent="0.3">
      <c r="A49" s="92"/>
      <c r="C49" s="84" t="s">
        <v>86</v>
      </c>
      <c r="D49" s="84">
        <v>0</v>
      </c>
    </row>
    <row r="50" spans="1:4" x14ac:dyDescent="0.3">
      <c r="A50" s="92"/>
      <c r="C50" s="84" t="s">
        <v>83</v>
      </c>
    </row>
    <row r="51" spans="1:4" x14ac:dyDescent="0.3">
      <c r="A51" s="91" t="s">
        <v>112</v>
      </c>
      <c r="C51" s="84" t="s">
        <v>113</v>
      </c>
      <c r="D51" s="86">
        <v>20</v>
      </c>
    </row>
    <row r="52" spans="1:4" x14ac:dyDescent="0.3">
      <c r="A52" s="91"/>
      <c r="C52" s="84" t="s">
        <v>114</v>
      </c>
      <c r="D52" s="84">
        <v>15</v>
      </c>
    </row>
    <row r="53" spans="1:4" x14ac:dyDescent="0.3">
      <c r="A53" s="91"/>
      <c r="C53" s="84" t="s">
        <v>115</v>
      </c>
      <c r="D53" s="84">
        <v>15</v>
      </c>
    </row>
    <row r="54" spans="1:4" x14ac:dyDescent="0.3">
      <c r="A54" s="91"/>
      <c r="C54" s="84" t="s">
        <v>116</v>
      </c>
      <c r="D54" s="84">
        <v>10</v>
      </c>
    </row>
    <row r="55" spans="1:4" x14ac:dyDescent="0.3">
      <c r="A55" s="91"/>
      <c r="C55" s="84" t="s">
        <v>117</v>
      </c>
      <c r="D55" s="84">
        <v>5</v>
      </c>
    </row>
    <row r="56" spans="1:4" x14ac:dyDescent="0.3">
      <c r="A56" s="92" t="s">
        <v>118</v>
      </c>
      <c r="C56" s="84" t="s">
        <v>79</v>
      </c>
      <c r="D56" s="86">
        <v>20</v>
      </c>
    </row>
    <row r="57" spans="1:4" x14ac:dyDescent="0.3">
      <c r="A57" s="92"/>
      <c r="C57" s="84" t="s">
        <v>80</v>
      </c>
      <c r="D57" s="84">
        <v>0</v>
      </c>
    </row>
    <row r="58" spans="1:4" x14ac:dyDescent="0.3">
      <c r="A58" s="92"/>
      <c r="C58" s="84" t="s">
        <v>83</v>
      </c>
    </row>
    <row r="59" spans="1:4" x14ac:dyDescent="0.3">
      <c r="A59" s="92" t="s">
        <v>119</v>
      </c>
      <c r="C59" s="84" t="s">
        <v>79</v>
      </c>
      <c r="D59" s="86">
        <v>15</v>
      </c>
    </row>
    <row r="60" spans="1:4" x14ac:dyDescent="0.3">
      <c r="A60" s="92"/>
      <c r="C60" s="84" t="s">
        <v>80</v>
      </c>
      <c r="D60" s="84">
        <v>0</v>
      </c>
    </row>
    <row r="61" spans="1:4" x14ac:dyDescent="0.3">
      <c r="A61" s="92" t="s">
        <v>120</v>
      </c>
      <c r="C61" s="84" t="s">
        <v>79</v>
      </c>
      <c r="D61" s="86">
        <v>15</v>
      </c>
    </row>
    <row r="62" spans="1:4" x14ac:dyDescent="0.3">
      <c r="A62" s="92"/>
      <c r="C62" s="84" t="s">
        <v>80</v>
      </c>
      <c r="D62" s="84">
        <v>0</v>
      </c>
    </row>
    <row r="63" spans="1:4" x14ac:dyDescent="0.3">
      <c r="A63" s="92" t="s">
        <v>121</v>
      </c>
      <c r="B63" s="101" t="s">
        <v>122</v>
      </c>
      <c r="C63" s="84" t="s">
        <v>123</v>
      </c>
      <c r="D63" s="86">
        <v>20</v>
      </c>
    </row>
    <row r="64" spans="1:4" x14ac:dyDescent="0.3">
      <c r="A64" s="92"/>
      <c r="B64" s="101"/>
      <c r="C64" s="84" t="s">
        <v>124</v>
      </c>
      <c r="D64" s="84">
        <v>15</v>
      </c>
    </row>
    <row r="65" spans="1:5" x14ac:dyDescent="0.3">
      <c r="A65" s="92"/>
      <c r="B65" s="101"/>
      <c r="C65" s="84" t="s">
        <v>125</v>
      </c>
      <c r="D65" s="84">
        <v>10</v>
      </c>
    </row>
    <row r="66" spans="1:5" x14ac:dyDescent="0.3">
      <c r="A66" s="92"/>
      <c r="B66" s="101"/>
      <c r="C66" s="84" t="s">
        <v>80</v>
      </c>
      <c r="D66" s="84">
        <v>0</v>
      </c>
    </row>
    <row r="67" spans="1:5" x14ac:dyDescent="0.3">
      <c r="A67" s="96" t="s">
        <v>126</v>
      </c>
      <c r="B67" s="102"/>
      <c r="C67" s="102" t="s">
        <v>127</v>
      </c>
      <c r="D67" s="102">
        <v>20</v>
      </c>
    </row>
    <row r="68" spans="1:5" x14ac:dyDescent="0.3">
      <c r="A68" s="96"/>
      <c r="B68" s="102"/>
      <c r="C68" s="102" t="s">
        <v>128</v>
      </c>
      <c r="D68" s="102">
        <v>15</v>
      </c>
    </row>
    <row r="69" spans="1:5" x14ac:dyDescent="0.3">
      <c r="A69" s="96"/>
      <c r="B69" s="102"/>
      <c r="C69" s="102" t="s">
        <v>129</v>
      </c>
      <c r="D69" s="102">
        <v>10</v>
      </c>
    </row>
    <row r="70" spans="1:5" x14ac:dyDescent="0.3">
      <c r="A70" s="96"/>
      <c r="B70" s="102"/>
      <c r="C70" s="102" t="s">
        <v>130</v>
      </c>
      <c r="D70" s="102">
        <v>5</v>
      </c>
    </row>
    <row r="71" spans="1:5" x14ac:dyDescent="0.3">
      <c r="A71" s="96"/>
      <c r="B71" s="102"/>
      <c r="C71" s="102" t="s">
        <v>131</v>
      </c>
      <c r="D71" s="103">
        <v>15</v>
      </c>
    </row>
    <row r="72" spans="1:5" x14ac:dyDescent="0.3">
      <c r="A72" s="104"/>
      <c r="B72" s="105"/>
      <c r="C72" s="105" t="s">
        <v>132</v>
      </c>
      <c r="D72" s="105">
        <v>0</v>
      </c>
      <c r="E72" s="95"/>
    </row>
    <row r="73" spans="1:5" x14ac:dyDescent="0.3">
      <c r="A73" s="89" t="s">
        <v>133</v>
      </c>
      <c r="B73" s="90"/>
      <c r="C73" s="90"/>
      <c r="D73" s="90"/>
      <c r="E73" s="89">
        <f>SUM(D74,D76,D78,D80,D85,D88,D93,D97,D100,D105,D107,D109)</f>
        <v>210</v>
      </c>
    </row>
    <row r="74" spans="1:5" x14ac:dyDescent="0.3">
      <c r="A74" s="91" t="s">
        <v>134</v>
      </c>
      <c r="C74" s="84" t="s">
        <v>79</v>
      </c>
      <c r="D74" s="86">
        <v>20</v>
      </c>
    </row>
    <row r="75" spans="1:5" x14ac:dyDescent="0.3">
      <c r="A75" s="91"/>
      <c r="C75" s="84" t="s">
        <v>80</v>
      </c>
      <c r="D75" s="84">
        <v>0</v>
      </c>
    </row>
    <row r="76" spans="1:5" x14ac:dyDescent="0.3">
      <c r="A76" s="91" t="s">
        <v>135</v>
      </c>
      <c r="C76" s="84" t="s">
        <v>79</v>
      </c>
      <c r="D76" s="86">
        <v>15</v>
      </c>
    </row>
    <row r="77" spans="1:5" x14ac:dyDescent="0.3">
      <c r="A77" s="91"/>
      <c r="C77" s="84" t="s">
        <v>80</v>
      </c>
      <c r="D77" s="84">
        <v>0</v>
      </c>
    </row>
    <row r="78" spans="1:5" x14ac:dyDescent="0.3">
      <c r="A78" s="92" t="s">
        <v>136</v>
      </c>
      <c r="C78" s="84" t="s">
        <v>79</v>
      </c>
      <c r="D78" s="86">
        <v>15</v>
      </c>
    </row>
    <row r="79" spans="1:5" x14ac:dyDescent="0.3">
      <c r="A79" s="92"/>
      <c r="C79" s="84" t="s">
        <v>80</v>
      </c>
      <c r="D79" s="84">
        <v>0</v>
      </c>
    </row>
    <row r="80" spans="1:5" x14ac:dyDescent="0.3">
      <c r="A80" s="91" t="s">
        <v>137</v>
      </c>
      <c r="C80" s="84" t="s">
        <v>113</v>
      </c>
      <c r="D80" s="86">
        <v>20</v>
      </c>
    </row>
    <row r="81" spans="1:4" x14ac:dyDescent="0.3">
      <c r="A81" s="91"/>
      <c r="C81" s="84" t="s">
        <v>114</v>
      </c>
      <c r="D81" s="84">
        <v>15</v>
      </c>
    </row>
    <row r="82" spans="1:4" x14ac:dyDescent="0.3">
      <c r="A82" s="91"/>
      <c r="C82" s="84" t="s">
        <v>115</v>
      </c>
      <c r="D82" s="84">
        <v>15</v>
      </c>
    </row>
    <row r="83" spans="1:4" x14ac:dyDescent="0.3">
      <c r="A83" s="91"/>
      <c r="C83" s="84" t="s">
        <v>116</v>
      </c>
      <c r="D83" s="84">
        <v>10</v>
      </c>
    </row>
    <row r="84" spans="1:4" x14ac:dyDescent="0.3">
      <c r="A84" s="91"/>
      <c r="C84" s="84" t="s">
        <v>117</v>
      </c>
      <c r="D84" s="84">
        <v>5</v>
      </c>
    </row>
    <row r="85" spans="1:4" x14ac:dyDescent="0.3">
      <c r="A85" s="93" t="s">
        <v>138</v>
      </c>
      <c r="C85" s="84" t="s">
        <v>79</v>
      </c>
      <c r="D85" s="86">
        <v>15</v>
      </c>
    </row>
    <row r="86" spans="1:4" x14ac:dyDescent="0.3">
      <c r="A86" s="93"/>
      <c r="C86" s="84" t="s">
        <v>80</v>
      </c>
      <c r="D86" s="84">
        <v>0</v>
      </c>
    </row>
    <row r="87" spans="1:4" x14ac:dyDescent="0.3">
      <c r="A87" s="93"/>
      <c r="C87" s="84" t="s">
        <v>132</v>
      </c>
      <c r="D87" s="84">
        <v>0</v>
      </c>
    </row>
    <row r="88" spans="1:4" ht="14.5" customHeight="1" x14ac:dyDescent="0.3">
      <c r="A88" s="92" t="s">
        <v>139</v>
      </c>
      <c r="C88" s="84" t="s">
        <v>113</v>
      </c>
      <c r="D88" s="86">
        <v>20</v>
      </c>
    </row>
    <row r="89" spans="1:4" x14ac:dyDescent="0.3">
      <c r="A89" s="92"/>
      <c r="C89" s="84" t="s">
        <v>114</v>
      </c>
      <c r="D89" s="84">
        <v>15</v>
      </c>
    </row>
    <row r="90" spans="1:4" x14ac:dyDescent="0.3">
      <c r="A90" s="92"/>
      <c r="C90" s="84" t="s">
        <v>115</v>
      </c>
      <c r="D90" s="84">
        <v>10</v>
      </c>
    </row>
    <row r="91" spans="1:4" x14ac:dyDescent="0.3">
      <c r="A91" s="92"/>
      <c r="C91" s="84" t="s">
        <v>116</v>
      </c>
      <c r="D91" s="84">
        <v>10</v>
      </c>
    </row>
    <row r="92" spans="1:4" x14ac:dyDescent="0.3">
      <c r="A92" s="92"/>
      <c r="C92" s="84" t="s">
        <v>117</v>
      </c>
      <c r="D92" s="84">
        <v>5</v>
      </c>
    </row>
    <row r="93" spans="1:4" x14ac:dyDescent="0.3">
      <c r="A93" s="92" t="s">
        <v>140</v>
      </c>
      <c r="C93" s="84" t="s">
        <v>141</v>
      </c>
      <c r="D93" s="86">
        <v>15</v>
      </c>
    </row>
    <row r="94" spans="1:4" x14ac:dyDescent="0.3">
      <c r="A94" s="92"/>
      <c r="C94" s="84" t="s">
        <v>142</v>
      </c>
      <c r="D94" s="84">
        <v>0</v>
      </c>
    </row>
    <row r="95" spans="1:4" x14ac:dyDescent="0.3">
      <c r="A95" s="92"/>
      <c r="B95" s="106" t="s">
        <v>143</v>
      </c>
      <c r="C95" s="84" t="s">
        <v>144</v>
      </c>
      <c r="D95" s="84">
        <v>10</v>
      </c>
    </row>
    <row r="96" spans="1:4" x14ac:dyDescent="0.3">
      <c r="A96" s="92"/>
      <c r="C96" s="84" t="s">
        <v>132</v>
      </c>
      <c r="D96" s="84">
        <v>0</v>
      </c>
    </row>
    <row r="97" spans="1:7" x14ac:dyDescent="0.3">
      <c r="A97" s="91" t="s">
        <v>145</v>
      </c>
      <c r="C97" s="84" t="s">
        <v>79</v>
      </c>
      <c r="D97" s="86">
        <v>20</v>
      </c>
    </row>
    <row r="98" spans="1:7" x14ac:dyDescent="0.3">
      <c r="A98" s="91"/>
      <c r="C98" s="84" t="s">
        <v>80</v>
      </c>
      <c r="D98" s="84">
        <v>0</v>
      </c>
    </row>
    <row r="99" spans="1:7" x14ac:dyDescent="0.3">
      <c r="A99" s="91"/>
      <c r="C99" s="84" t="s">
        <v>83</v>
      </c>
    </row>
    <row r="100" spans="1:7" x14ac:dyDescent="0.3">
      <c r="A100" s="91" t="s">
        <v>146</v>
      </c>
      <c r="C100" s="84" t="s">
        <v>113</v>
      </c>
      <c r="D100" s="86">
        <v>20</v>
      </c>
    </row>
    <row r="101" spans="1:7" x14ac:dyDescent="0.3">
      <c r="A101" s="91"/>
      <c r="C101" s="84" t="s">
        <v>114</v>
      </c>
      <c r="D101" s="84">
        <v>15</v>
      </c>
    </row>
    <row r="102" spans="1:7" x14ac:dyDescent="0.3">
      <c r="A102" s="91"/>
      <c r="C102" s="84" t="s">
        <v>115</v>
      </c>
      <c r="D102" s="84">
        <v>10</v>
      </c>
    </row>
    <row r="103" spans="1:7" x14ac:dyDescent="0.3">
      <c r="A103" s="91"/>
      <c r="C103" s="84" t="s">
        <v>116</v>
      </c>
      <c r="D103" s="84">
        <v>10</v>
      </c>
    </row>
    <row r="104" spans="1:7" x14ac:dyDescent="0.3">
      <c r="A104" s="91"/>
      <c r="C104" s="84" t="s">
        <v>117</v>
      </c>
      <c r="D104" s="84">
        <v>5</v>
      </c>
    </row>
    <row r="105" spans="1:7" x14ac:dyDescent="0.3">
      <c r="A105" s="92" t="s">
        <v>147</v>
      </c>
      <c r="C105" s="84" t="s">
        <v>79</v>
      </c>
      <c r="D105" s="86">
        <v>20</v>
      </c>
    </row>
    <row r="106" spans="1:7" x14ac:dyDescent="0.3">
      <c r="A106" s="92"/>
      <c r="C106" s="84" t="s">
        <v>80</v>
      </c>
      <c r="D106" s="84">
        <v>0</v>
      </c>
    </row>
    <row r="107" spans="1:7" x14ac:dyDescent="0.3">
      <c r="A107" s="92" t="s">
        <v>148</v>
      </c>
      <c r="C107" s="84" t="s">
        <v>79</v>
      </c>
      <c r="D107" s="86">
        <v>20</v>
      </c>
    </row>
    <row r="108" spans="1:7" x14ac:dyDescent="0.3">
      <c r="A108" s="92"/>
      <c r="C108" s="84" t="s">
        <v>80</v>
      </c>
      <c r="D108" s="84">
        <v>0</v>
      </c>
    </row>
    <row r="109" spans="1:7" x14ac:dyDescent="0.3">
      <c r="A109" s="107" t="s">
        <v>149</v>
      </c>
      <c r="C109" s="84" t="s">
        <v>79</v>
      </c>
      <c r="D109" s="86">
        <v>10</v>
      </c>
    </row>
    <row r="110" spans="1:7" x14ac:dyDescent="0.3">
      <c r="A110" s="108"/>
      <c r="B110" s="95"/>
      <c r="C110" s="95" t="s">
        <v>80</v>
      </c>
      <c r="D110" s="95">
        <v>0</v>
      </c>
      <c r="E110" s="95"/>
      <c r="F110" s="95"/>
      <c r="G110" s="95"/>
    </row>
    <row r="111" spans="1:7" ht="19.75" customHeight="1" x14ac:dyDescent="0.3">
      <c r="A111" s="109" t="s">
        <v>150</v>
      </c>
      <c r="B111" s="109"/>
      <c r="C111" s="109"/>
      <c r="D111" s="109"/>
      <c r="E111" s="109"/>
      <c r="F111" s="109">
        <f>SUM(E112,E136,E161,E183,E209)</f>
        <v>650</v>
      </c>
      <c r="G111" s="110">
        <f>ROUNDUP(F111/$H$2,3)</f>
        <v>0.251</v>
      </c>
    </row>
    <row r="112" spans="1:7" x14ac:dyDescent="0.3">
      <c r="A112" s="111" t="s">
        <v>151</v>
      </c>
      <c r="B112" s="112"/>
      <c r="C112" s="112"/>
      <c r="D112" s="112"/>
      <c r="E112" s="111">
        <f>SUM(D113,D116,D119,D122,D125,D128,D130,D132,D134)</f>
        <v>140</v>
      </c>
    </row>
    <row r="113" spans="1:4" x14ac:dyDescent="0.3">
      <c r="A113" s="93" t="s">
        <v>152</v>
      </c>
      <c r="C113" s="84" t="s">
        <v>79</v>
      </c>
      <c r="D113" s="86">
        <v>10</v>
      </c>
    </row>
    <row r="114" spans="1:4" x14ac:dyDescent="0.3">
      <c r="A114" s="93"/>
      <c r="C114" s="84" t="s">
        <v>80</v>
      </c>
      <c r="D114" s="84">
        <v>0</v>
      </c>
    </row>
    <row r="115" spans="1:4" x14ac:dyDescent="0.3">
      <c r="A115" s="93"/>
      <c r="C115" s="84" t="s">
        <v>132</v>
      </c>
      <c r="D115" s="84">
        <v>0</v>
      </c>
    </row>
    <row r="116" spans="1:4" x14ac:dyDescent="0.3">
      <c r="A116" s="93" t="s">
        <v>153</v>
      </c>
      <c r="C116" s="84" t="s">
        <v>79</v>
      </c>
      <c r="D116" s="86">
        <v>10</v>
      </c>
    </row>
    <row r="117" spans="1:4" x14ac:dyDescent="0.3">
      <c r="A117" s="93"/>
      <c r="C117" s="84" t="s">
        <v>80</v>
      </c>
      <c r="D117" s="84">
        <v>0</v>
      </c>
    </row>
    <row r="118" spans="1:4" x14ac:dyDescent="0.3">
      <c r="A118" s="93"/>
      <c r="C118" s="84" t="s">
        <v>132</v>
      </c>
      <c r="D118" s="84">
        <v>0</v>
      </c>
    </row>
    <row r="119" spans="1:4" x14ac:dyDescent="0.3">
      <c r="A119" s="93" t="s">
        <v>154</v>
      </c>
      <c r="C119" s="84" t="s">
        <v>155</v>
      </c>
      <c r="D119" s="86">
        <v>10</v>
      </c>
    </row>
    <row r="120" spans="1:4" x14ac:dyDescent="0.3">
      <c r="A120" s="93"/>
      <c r="C120" s="84" t="s">
        <v>156</v>
      </c>
      <c r="D120" s="84">
        <v>5</v>
      </c>
    </row>
    <row r="121" spans="1:4" x14ac:dyDescent="0.3">
      <c r="A121" s="93"/>
      <c r="C121" s="84" t="s">
        <v>157</v>
      </c>
      <c r="D121" s="84">
        <v>0</v>
      </c>
    </row>
    <row r="122" spans="1:4" x14ac:dyDescent="0.3">
      <c r="A122" s="93" t="s">
        <v>158</v>
      </c>
      <c r="C122" s="84" t="s">
        <v>79</v>
      </c>
      <c r="D122" s="86">
        <v>20</v>
      </c>
    </row>
    <row r="123" spans="1:4" x14ac:dyDescent="0.3">
      <c r="A123" s="93"/>
      <c r="C123" s="84" t="s">
        <v>86</v>
      </c>
      <c r="D123" s="84">
        <v>0</v>
      </c>
    </row>
    <row r="124" spans="1:4" x14ac:dyDescent="0.3">
      <c r="A124" s="93"/>
      <c r="C124" s="84" t="s">
        <v>132</v>
      </c>
      <c r="D124" s="84">
        <v>0</v>
      </c>
    </row>
    <row r="125" spans="1:4" x14ac:dyDescent="0.3">
      <c r="A125" s="93" t="s">
        <v>159</v>
      </c>
      <c r="C125" s="84" t="s">
        <v>79</v>
      </c>
      <c r="D125" s="86">
        <v>20</v>
      </c>
    </row>
    <row r="126" spans="1:4" x14ac:dyDescent="0.3">
      <c r="A126" s="93"/>
      <c r="C126" s="84" t="s">
        <v>80</v>
      </c>
      <c r="D126" s="84">
        <v>0</v>
      </c>
    </row>
    <row r="127" spans="1:4" x14ac:dyDescent="0.3">
      <c r="A127" s="93"/>
      <c r="C127" s="84" t="s">
        <v>132</v>
      </c>
      <c r="D127" s="84">
        <v>0</v>
      </c>
    </row>
    <row r="128" spans="1:4" x14ac:dyDescent="0.3">
      <c r="A128" s="93" t="s">
        <v>160</v>
      </c>
      <c r="C128" s="84" t="s">
        <v>79</v>
      </c>
      <c r="D128" s="86">
        <v>20</v>
      </c>
    </row>
    <row r="129" spans="1:5" x14ac:dyDescent="0.3">
      <c r="A129" s="93"/>
      <c r="C129" s="84" t="s">
        <v>80</v>
      </c>
      <c r="D129" s="84">
        <v>0</v>
      </c>
    </row>
    <row r="130" spans="1:5" x14ac:dyDescent="0.3">
      <c r="A130" s="93" t="s">
        <v>161</v>
      </c>
      <c r="C130" s="84" t="s">
        <v>79</v>
      </c>
      <c r="D130" s="86">
        <v>20</v>
      </c>
    </row>
    <row r="131" spans="1:5" x14ac:dyDescent="0.3">
      <c r="A131" s="93"/>
      <c r="C131" s="84" t="s">
        <v>80</v>
      </c>
      <c r="D131" s="84">
        <v>0</v>
      </c>
    </row>
    <row r="132" spans="1:5" x14ac:dyDescent="0.3">
      <c r="A132" s="113" t="s">
        <v>162</v>
      </c>
      <c r="C132" s="84" t="s">
        <v>79</v>
      </c>
      <c r="D132" s="86">
        <v>10</v>
      </c>
    </row>
    <row r="133" spans="1:5" x14ac:dyDescent="0.3">
      <c r="A133" s="113"/>
      <c r="C133" s="84" t="s">
        <v>80</v>
      </c>
      <c r="D133" s="84">
        <v>0</v>
      </c>
    </row>
    <row r="134" spans="1:5" x14ac:dyDescent="0.3">
      <c r="A134" s="113" t="s">
        <v>163</v>
      </c>
      <c r="C134" s="84" t="s">
        <v>79</v>
      </c>
      <c r="D134" s="86">
        <v>20</v>
      </c>
    </row>
    <row r="135" spans="1:5" x14ac:dyDescent="0.3">
      <c r="A135" s="114"/>
      <c r="B135" s="95"/>
      <c r="C135" s="95" t="s">
        <v>80</v>
      </c>
      <c r="D135" s="95">
        <v>0</v>
      </c>
      <c r="E135" s="95"/>
    </row>
    <row r="136" spans="1:5" x14ac:dyDescent="0.3">
      <c r="A136" s="111" t="s">
        <v>164</v>
      </c>
      <c r="B136" s="112"/>
      <c r="C136" s="112"/>
      <c r="D136" s="112"/>
      <c r="E136" s="111">
        <f>SUM(D137,D140,D144,D148,D152,D155,D158)</f>
        <v>130</v>
      </c>
    </row>
    <row r="137" spans="1:5" x14ac:dyDescent="0.3">
      <c r="A137" s="93" t="s">
        <v>165</v>
      </c>
      <c r="C137" s="84" t="s">
        <v>79</v>
      </c>
      <c r="D137" s="86">
        <v>20</v>
      </c>
    </row>
    <row r="138" spans="1:5" x14ac:dyDescent="0.3">
      <c r="A138" s="93"/>
      <c r="C138" s="84" t="s">
        <v>86</v>
      </c>
      <c r="D138" s="84">
        <v>0</v>
      </c>
    </row>
    <row r="139" spans="1:5" x14ac:dyDescent="0.3">
      <c r="A139" s="93"/>
      <c r="C139" s="84" t="s">
        <v>132</v>
      </c>
      <c r="D139" s="84">
        <v>0</v>
      </c>
    </row>
    <row r="140" spans="1:5" x14ac:dyDescent="0.3">
      <c r="A140" s="93" t="s">
        <v>166</v>
      </c>
      <c r="C140" s="84" t="s">
        <v>167</v>
      </c>
      <c r="D140" s="86">
        <v>20</v>
      </c>
    </row>
    <row r="141" spans="1:5" x14ac:dyDescent="0.3">
      <c r="A141" s="93"/>
      <c r="C141" s="84" t="s">
        <v>168</v>
      </c>
      <c r="D141" s="84">
        <v>10</v>
      </c>
    </row>
    <row r="142" spans="1:5" x14ac:dyDescent="0.3">
      <c r="A142" s="93"/>
      <c r="C142" s="84" t="s">
        <v>169</v>
      </c>
      <c r="D142" s="84">
        <v>5</v>
      </c>
    </row>
    <row r="143" spans="1:5" x14ac:dyDescent="0.3">
      <c r="A143" s="93"/>
      <c r="C143" s="84" t="s">
        <v>132</v>
      </c>
      <c r="D143" s="84">
        <v>0</v>
      </c>
    </row>
    <row r="144" spans="1:5" x14ac:dyDescent="0.3">
      <c r="A144" s="93" t="s">
        <v>170</v>
      </c>
      <c r="C144" s="84" t="s">
        <v>167</v>
      </c>
      <c r="D144" s="86">
        <v>20</v>
      </c>
    </row>
    <row r="145" spans="1:5" x14ac:dyDescent="0.3">
      <c r="A145" s="93"/>
      <c r="C145" s="84" t="s">
        <v>168</v>
      </c>
      <c r="D145" s="84">
        <v>10</v>
      </c>
    </row>
    <row r="146" spans="1:5" x14ac:dyDescent="0.3">
      <c r="A146" s="93"/>
      <c r="C146" s="84" t="s">
        <v>169</v>
      </c>
      <c r="D146" s="84">
        <v>5</v>
      </c>
    </row>
    <row r="147" spans="1:5" x14ac:dyDescent="0.3">
      <c r="A147" s="93"/>
      <c r="C147" s="84" t="s">
        <v>132</v>
      </c>
      <c r="D147" s="84">
        <v>0</v>
      </c>
    </row>
    <row r="148" spans="1:5" x14ac:dyDescent="0.3">
      <c r="A148" s="93" t="s">
        <v>171</v>
      </c>
      <c r="C148" s="84" t="s">
        <v>167</v>
      </c>
      <c r="D148" s="86">
        <v>20</v>
      </c>
    </row>
    <row r="149" spans="1:5" x14ac:dyDescent="0.3">
      <c r="A149" s="93"/>
      <c r="C149" s="84" t="s">
        <v>168</v>
      </c>
      <c r="D149" s="84">
        <v>10</v>
      </c>
    </row>
    <row r="150" spans="1:5" x14ac:dyDescent="0.3">
      <c r="A150" s="93"/>
      <c r="C150" s="84" t="s">
        <v>169</v>
      </c>
      <c r="D150" s="84">
        <v>5</v>
      </c>
    </row>
    <row r="151" spans="1:5" x14ac:dyDescent="0.3">
      <c r="A151" s="93"/>
      <c r="C151" s="84" t="s">
        <v>132</v>
      </c>
      <c r="D151" s="84">
        <v>0</v>
      </c>
    </row>
    <row r="152" spans="1:5" x14ac:dyDescent="0.3">
      <c r="A152" s="93" t="s">
        <v>172</v>
      </c>
      <c r="C152" s="84" t="s">
        <v>79</v>
      </c>
      <c r="D152" s="86">
        <v>20</v>
      </c>
    </row>
    <row r="153" spans="1:5" x14ac:dyDescent="0.3">
      <c r="A153" s="93"/>
      <c r="C153" s="84" t="s">
        <v>86</v>
      </c>
      <c r="D153" s="84">
        <v>0</v>
      </c>
    </row>
    <row r="154" spans="1:5" x14ac:dyDescent="0.3">
      <c r="A154" s="93"/>
      <c r="C154" s="84" t="s">
        <v>132</v>
      </c>
      <c r="D154" s="84">
        <v>0</v>
      </c>
    </row>
    <row r="155" spans="1:5" x14ac:dyDescent="0.3">
      <c r="A155" s="93" t="s">
        <v>173</v>
      </c>
      <c r="C155" s="84" t="s">
        <v>79</v>
      </c>
      <c r="D155" s="86">
        <v>20</v>
      </c>
    </row>
    <row r="156" spans="1:5" x14ac:dyDescent="0.3">
      <c r="A156" s="93"/>
      <c r="C156" s="84" t="s">
        <v>86</v>
      </c>
      <c r="D156" s="84">
        <v>0</v>
      </c>
    </row>
    <row r="157" spans="1:5" x14ac:dyDescent="0.3">
      <c r="A157" s="93"/>
      <c r="C157" s="84" t="s">
        <v>132</v>
      </c>
      <c r="D157" s="84">
        <v>0</v>
      </c>
    </row>
    <row r="158" spans="1:5" x14ac:dyDescent="0.3">
      <c r="A158" s="93" t="s">
        <v>174</v>
      </c>
      <c r="C158" s="84" t="s">
        <v>79</v>
      </c>
      <c r="D158" s="86">
        <v>10</v>
      </c>
    </row>
    <row r="159" spans="1:5" x14ac:dyDescent="0.3">
      <c r="A159" s="93"/>
      <c r="C159" s="84" t="s">
        <v>86</v>
      </c>
      <c r="D159" s="84">
        <v>0</v>
      </c>
    </row>
    <row r="160" spans="1:5" x14ac:dyDescent="0.3">
      <c r="A160" s="94"/>
      <c r="B160" s="95"/>
      <c r="C160" s="95" t="s">
        <v>132</v>
      </c>
      <c r="D160" s="95">
        <v>0</v>
      </c>
      <c r="E160" s="95"/>
    </row>
    <row r="161" spans="1:5" x14ac:dyDescent="0.3">
      <c r="A161" s="111" t="s">
        <v>175</v>
      </c>
      <c r="B161" s="112"/>
      <c r="C161" s="112"/>
      <c r="D161" s="112"/>
      <c r="E161" s="111">
        <f>SUM(D162,D165,D169,D173,D177,D180,)</f>
        <v>120</v>
      </c>
    </row>
    <row r="162" spans="1:5" x14ac:dyDescent="0.3">
      <c r="A162" s="93" t="s">
        <v>176</v>
      </c>
      <c r="C162" s="84" t="s">
        <v>79</v>
      </c>
      <c r="D162" s="86">
        <v>20</v>
      </c>
    </row>
    <row r="163" spans="1:5" x14ac:dyDescent="0.3">
      <c r="A163" s="93"/>
      <c r="C163" s="84" t="s">
        <v>86</v>
      </c>
      <c r="D163" s="84">
        <v>0</v>
      </c>
    </row>
    <row r="164" spans="1:5" x14ac:dyDescent="0.3">
      <c r="A164" s="93"/>
      <c r="C164" s="84" t="s">
        <v>132</v>
      </c>
      <c r="D164" s="84">
        <v>0</v>
      </c>
    </row>
    <row r="165" spans="1:5" x14ac:dyDescent="0.3">
      <c r="A165" s="93" t="s">
        <v>177</v>
      </c>
      <c r="C165" s="84" t="s">
        <v>167</v>
      </c>
      <c r="D165" s="86">
        <v>20</v>
      </c>
    </row>
    <row r="166" spans="1:5" x14ac:dyDescent="0.3">
      <c r="A166" s="93"/>
      <c r="C166" s="84" t="s">
        <v>168</v>
      </c>
      <c r="D166" s="84">
        <v>10</v>
      </c>
    </row>
    <row r="167" spans="1:5" x14ac:dyDescent="0.3">
      <c r="A167" s="93"/>
      <c r="C167" s="84" t="s">
        <v>169</v>
      </c>
      <c r="D167" s="84">
        <v>5</v>
      </c>
    </row>
    <row r="168" spans="1:5" x14ac:dyDescent="0.3">
      <c r="A168" s="93"/>
      <c r="C168" s="84" t="s">
        <v>132</v>
      </c>
      <c r="D168" s="84">
        <v>0</v>
      </c>
    </row>
    <row r="169" spans="1:5" x14ac:dyDescent="0.3">
      <c r="A169" s="93" t="s">
        <v>178</v>
      </c>
      <c r="C169" s="84" t="s">
        <v>167</v>
      </c>
      <c r="D169" s="86">
        <v>20</v>
      </c>
    </row>
    <row r="170" spans="1:5" x14ac:dyDescent="0.3">
      <c r="A170" s="93"/>
      <c r="C170" s="84" t="s">
        <v>168</v>
      </c>
      <c r="D170" s="84">
        <v>10</v>
      </c>
    </row>
    <row r="171" spans="1:5" x14ac:dyDescent="0.3">
      <c r="A171" s="93"/>
      <c r="C171" s="84" t="s">
        <v>169</v>
      </c>
      <c r="D171" s="84">
        <v>5</v>
      </c>
    </row>
    <row r="172" spans="1:5" x14ac:dyDescent="0.3">
      <c r="A172" s="93"/>
      <c r="C172" s="84" t="s">
        <v>132</v>
      </c>
      <c r="D172" s="84">
        <v>0</v>
      </c>
    </row>
    <row r="173" spans="1:5" x14ac:dyDescent="0.3">
      <c r="A173" s="93" t="s">
        <v>179</v>
      </c>
      <c r="C173" s="84" t="s">
        <v>167</v>
      </c>
      <c r="D173" s="86">
        <v>20</v>
      </c>
    </row>
    <row r="174" spans="1:5" x14ac:dyDescent="0.3">
      <c r="A174" s="93"/>
      <c r="C174" s="84" t="s">
        <v>168</v>
      </c>
      <c r="D174" s="84">
        <v>10</v>
      </c>
    </row>
    <row r="175" spans="1:5" x14ac:dyDescent="0.3">
      <c r="A175" s="93"/>
      <c r="C175" s="84" t="s">
        <v>169</v>
      </c>
      <c r="D175" s="84">
        <v>5</v>
      </c>
    </row>
    <row r="176" spans="1:5" x14ac:dyDescent="0.3">
      <c r="A176" s="93"/>
      <c r="C176" s="84" t="s">
        <v>132</v>
      </c>
      <c r="D176" s="84">
        <v>0</v>
      </c>
    </row>
    <row r="177" spans="1:5" ht="16.399999999999999" customHeight="1" x14ac:dyDescent="0.3">
      <c r="A177" s="93" t="s">
        <v>180</v>
      </c>
      <c r="C177" s="84" t="s">
        <v>79</v>
      </c>
      <c r="D177" s="86">
        <v>10</v>
      </c>
    </row>
    <row r="178" spans="1:5" x14ac:dyDescent="0.3">
      <c r="A178" s="93"/>
      <c r="C178" s="84" t="s">
        <v>86</v>
      </c>
      <c r="D178" s="84">
        <v>0</v>
      </c>
    </row>
    <row r="179" spans="1:5" x14ac:dyDescent="0.3">
      <c r="A179" s="93"/>
      <c r="C179" s="84" t="s">
        <v>132</v>
      </c>
      <c r="D179" s="84">
        <v>0</v>
      </c>
    </row>
    <row r="180" spans="1:5" x14ac:dyDescent="0.3">
      <c r="A180" s="93" t="s">
        <v>181</v>
      </c>
      <c r="C180" s="84" t="s">
        <v>79</v>
      </c>
      <c r="D180" s="86">
        <v>30</v>
      </c>
    </row>
    <row r="181" spans="1:5" x14ac:dyDescent="0.3">
      <c r="A181" s="93"/>
      <c r="C181" s="84" t="s">
        <v>86</v>
      </c>
      <c r="D181" s="84">
        <v>0</v>
      </c>
    </row>
    <row r="182" spans="1:5" x14ac:dyDescent="0.3">
      <c r="A182" s="94"/>
      <c r="B182" s="95"/>
      <c r="C182" s="95" t="s">
        <v>132</v>
      </c>
      <c r="D182" s="95">
        <v>0</v>
      </c>
      <c r="E182" s="95"/>
    </row>
    <row r="183" spans="1:5" x14ac:dyDescent="0.3">
      <c r="A183" s="111" t="s">
        <v>182</v>
      </c>
      <c r="B183" s="112"/>
      <c r="C183" s="112"/>
      <c r="D183" s="112"/>
      <c r="E183" s="111">
        <f>SUM(D184,D187,D190,D193,D196,D199,D202,D206)</f>
        <v>150</v>
      </c>
    </row>
    <row r="184" spans="1:5" x14ac:dyDescent="0.3">
      <c r="A184" s="93" t="s">
        <v>183</v>
      </c>
      <c r="C184" s="84" t="s">
        <v>79</v>
      </c>
      <c r="D184" s="86">
        <v>20</v>
      </c>
    </row>
    <row r="185" spans="1:5" x14ac:dyDescent="0.3">
      <c r="A185" s="93"/>
      <c r="C185" s="84" t="s">
        <v>86</v>
      </c>
      <c r="D185" s="84">
        <v>0</v>
      </c>
    </row>
    <row r="186" spans="1:5" x14ac:dyDescent="0.3">
      <c r="A186" s="93"/>
      <c r="C186" s="84" t="s">
        <v>132</v>
      </c>
      <c r="D186" s="84">
        <v>0</v>
      </c>
    </row>
    <row r="187" spans="1:5" x14ac:dyDescent="0.3">
      <c r="A187" s="93" t="s">
        <v>184</v>
      </c>
      <c r="C187" s="84" t="s">
        <v>79</v>
      </c>
      <c r="D187" s="86">
        <v>20</v>
      </c>
    </row>
    <row r="188" spans="1:5" x14ac:dyDescent="0.3">
      <c r="A188" s="93"/>
      <c r="C188" s="84" t="s">
        <v>86</v>
      </c>
      <c r="D188" s="84">
        <v>0</v>
      </c>
    </row>
    <row r="189" spans="1:5" x14ac:dyDescent="0.3">
      <c r="A189" s="93"/>
      <c r="C189" s="84" t="s">
        <v>132</v>
      </c>
      <c r="D189" s="84">
        <v>0</v>
      </c>
    </row>
    <row r="190" spans="1:5" x14ac:dyDescent="0.3">
      <c r="A190" s="93" t="s">
        <v>185</v>
      </c>
      <c r="C190" s="84" t="s">
        <v>79</v>
      </c>
      <c r="D190" s="86">
        <v>20</v>
      </c>
    </row>
    <row r="191" spans="1:5" x14ac:dyDescent="0.3">
      <c r="A191" s="93"/>
      <c r="C191" s="84" t="s">
        <v>86</v>
      </c>
      <c r="D191" s="84">
        <v>0</v>
      </c>
    </row>
    <row r="192" spans="1:5" x14ac:dyDescent="0.3">
      <c r="A192" s="93"/>
      <c r="C192" s="84" t="s">
        <v>132</v>
      </c>
      <c r="D192" s="84">
        <v>0</v>
      </c>
    </row>
    <row r="193" spans="1:5" x14ac:dyDescent="0.3">
      <c r="A193" s="93" t="s">
        <v>186</v>
      </c>
      <c r="C193" s="84" t="s">
        <v>79</v>
      </c>
      <c r="D193" s="86">
        <v>20</v>
      </c>
    </row>
    <row r="194" spans="1:5" x14ac:dyDescent="0.3">
      <c r="A194" s="93"/>
      <c r="C194" s="84" t="s">
        <v>86</v>
      </c>
      <c r="D194" s="84">
        <v>0</v>
      </c>
    </row>
    <row r="195" spans="1:5" x14ac:dyDescent="0.3">
      <c r="A195" s="93"/>
      <c r="C195" s="84" t="s">
        <v>132</v>
      </c>
      <c r="D195" s="84">
        <v>0</v>
      </c>
    </row>
    <row r="196" spans="1:5" x14ac:dyDescent="0.3">
      <c r="A196" s="93" t="s">
        <v>187</v>
      </c>
      <c r="C196" s="84" t="s">
        <v>79</v>
      </c>
      <c r="D196" s="86">
        <v>20</v>
      </c>
    </row>
    <row r="197" spans="1:5" x14ac:dyDescent="0.3">
      <c r="A197" s="93"/>
      <c r="C197" s="84" t="s">
        <v>86</v>
      </c>
      <c r="D197" s="84">
        <v>0</v>
      </c>
    </row>
    <row r="198" spans="1:5" x14ac:dyDescent="0.3">
      <c r="A198" s="93"/>
      <c r="C198" s="84" t="s">
        <v>132</v>
      </c>
      <c r="D198" s="84">
        <v>0</v>
      </c>
    </row>
    <row r="199" spans="1:5" x14ac:dyDescent="0.3">
      <c r="A199" s="93" t="s">
        <v>188</v>
      </c>
      <c r="C199" s="84" t="s">
        <v>79</v>
      </c>
      <c r="D199" s="86">
        <v>20</v>
      </c>
    </row>
    <row r="200" spans="1:5" x14ac:dyDescent="0.3">
      <c r="A200" s="93"/>
      <c r="C200" s="84" t="s">
        <v>86</v>
      </c>
      <c r="D200" s="84">
        <v>0</v>
      </c>
    </row>
    <row r="201" spans="1:5" x14ac:dyDescent="0.3">
      <c r="A201" s="93"/>
      <c r="C201" s="84" t="s">
        <v>132</v>
      </c>
      <c r="D201" s="84">
        <v>0</v>
      </c>
    </row>
    <row r="202" spans="1:5" x14ac:dyDescent="0.3">
      <c r="A202" s="93" t="s">
        <v>189</v>
      </c>
      <c r="C202" s="84" t="s">
        <v>167</v>
      </c>
      <c r="D202" s="86">
        <v>20</v>
      </c>
    </row>
    <row r="203" spans="1:5" x14ac:dyDescent="0.3">
      <c r="A203" s="93"/>
      <c r="C203" s="84" t="s">
        <v>168</v>
      </c>
      <c r="D203" s="84">
        <v>10</v>
      </c>
    </row>
    <row r="204" spans="1:5" x14ac:dyDescent="0.3">
      <c r="A204" s="93"/>
      <c r="C204" s="84" t="s">
        <v>169</v>
      </c>
      <c r="D204" s="84">
        <v>5</v>
      </c>
    </row>
    <row r="205" spans="1:5" x14ac:dyDescent="0.3">
      <c r="A205" s="93"/>
      <c r="C205" s="84" t="s">
        <v>132</v>
      </c>
      <c r="D205" s="84">
        <v>0</v>
      </c>
    </row>
    <row r="206" spans="1:5" x14ac:dyDescent="0.3">
      <c r="A206" s="93" t="s">
        <v>190</v>
      </c>
      <c r="C206" s="84" t="s">
        <v>79</v>
      </c>
      <c r="D206" s="86">
        <v>10</v>
      </c>
    </row>
    <row r="207" spans="1:5" x14ac:dyDescent="0.3">
      <c r="A207" s="93"/>
      <c r="C207" s="84" t="s">
        <v>86</v>
      </c>
      <c r="D207" s="84">
        <v>0</v>
      </c>
    </row>
    <row r="208" spans="1:5" x14ac:dyDescent="0.3">
      <c r="A208" s="94"/>
      <c r="B208" s="95"/>
      <c r="C208" s="95" t="s">
        <v>132</v>
      </c>
      <c r="D208" s="95">
        <v>0</v>
      </c>
      <c r="E208" s="95"/>
    </row>
    <row r="209" spans="1:7" x14ac:dyDescent="0.3">
      <c r="A209" s="111" t="s">
        <v>191</v>
      </c>
      <c r="B209" s="112"/>
      <c r="C209" s="112"/>
      <c r="D209" s="112"/>
      <c r="E209" s="111">
        <f>SUM(D210,D213,D216,D219)</f>
        <v>110</v>
      </c>
    </row>
    <row r="210" spans="1:7" x14ac:dyDescent="0.3">
      <c r="A210" s="93" t="s">
        <v>192</v>
      </c>
      <c r="C210" s="84" t="s">
        <v>79</v>
      </c>
      <c r="D210" s="86">
        <v>20</v>
      </c>
    </row>
    <row r="211" spans="1:7" x14ac:dyDescent="0.3">
      <c r="A211" s="93"/>
      <c r="C211" s="84" t="s">
        <v>86</v>
      </c>
      <c r="D211" s="84">
        <v>0</v>
      </c>
    </row>
    <row r="212" spans="1:7" x14ac:dyDescent="0.3">
      <c r="A212" s="93"/>
      <c r="C212" s="84" t="s">
        <v>132</v>
      </c>
      <c r="D212" s="84">
        <v>0</v>
      </c>
    </row>
    <row r="213" spans="1:7" x14ac:dyDescent="0.3">
      <c r="A213" s="93" t="s">
        <v>193</v>
      </c>
      <c r="C213" s="84" t="s">
        <v>79</v>
      </c>
      <c r="D213" s="86">
        <v>30</v>
      </c>
    </row>
    <row r="214" spans="1:7" x14ac:dyDescent="0.3">
      <c r="A214" s="93"/>
      <c r="C214" s="84" t="s">
        <v>86</v>
      </c>
      <c r="D214" s="84">
        <v>0</v>
      </c>
    </row>
    <row r="215" spans="1:7" x14ac:dyDescent="0.3">
      <c r="A215" s="93"/>
      <c r="C215" s="84" t="s">
        <v>132</v>
      </c>
      <c r="D215" s="84">
        <v>0</v>
      </c>
    </row>
    <row r="216" spans="1:7" x14ac:dyDescent="0.3">
      <c r="A216" s="93" t="s">
        <v>194</v>
      </c>
      <c r="C216" s="84" t="s">
        <v>79</v>
      </c>
      <c r="D216" s="86">
        <v>30</v>
      </c>
    </row>
    <row r="217" spans="1:7" x14ac:dyDescent="0.3">
      <c r="A217" s="93"/>
      <c r="C217" s="84" t="s">
        <v>86</v>
      </c>
      <c r="D217" s="84">
        <v>0</v>
      </c>
    </row>
    <row r="218" spans="1:7" x14ac:dyDescent="0.3">
      <c r="A218" s="93"/>
      <c r="C218" s="84" t="s">
        <v>132</v>
      </c>
      <c r="D218" s="84">
        <v>0</v>
      </c>
    </row>
    <row r="219" spans="1:7" x14ac:dyDescent="0.3">
      <c r="A219" s="93" t="s">
        <v>195</v>
      </c>
      <c r="C219" s="84" t="s">
        <v>79</v>
      </c>
      <c r="D219" s="86">
        <v>30</v>
      </c>
    </row>
    <row r="220" spans="1:7" x14ac:dyDescent="0.3">
      <c r="A220" s="93"/>
      <c r="C220" s="84" t="s">
        <v>86</v>
      </c>
      <c r="D220" s="84">
        <v>0</v>
      </c>
    </row>
    <row r="221" spans="1:7" x14ac:dyDescent="0.3">
      <c r="A221" s="94"/>
      <c r="B221" s="95"/>
      <c r="C221" s="95" t="s">
        <v>132</v>
      </c>
      <c r="D221" s="95">
        <v>0</v>
      </c>
      <c r="E221" s="95"/>
    </row>
    <row r="222" spans="1:7" x14ac:dyDescent="0.3">
      <c r="A222" s="115" t="s">
        <v>196</v>
      </c>
      <c r="B222" s="116"/>
      <c r="C222" s="116"/>
      <c r="D222" s="116"/>
      <c r="E222" s="116"/>
      <c r="F222" s="115">
        <f>SUM(E223,E276,E310,E329)</f>
        <v>650</v>
      </c>
      <c r="G222" s="117">
        <f>ROUNDUP(F222/$H$2,3)</f>
        <v>0.251</v>
      </c>
    </row>
    <row r="223" spans="1:7" x14ac:dyDescent="0.3">
      <c r="A223" s="118" t="s">
        <v>197</v>
      </c>
      <c r="B223" s="119"/>
      <c r="C223" s="119"/>
      <c r="D223" s="119"/>
      <c r="E223" s="118">
        <f>SUM(D224,D226,D228,D230,D232,D234,D236,D238,D240,D244,D246,D248,D254,D256,D258,D260,D262,D264,D266,D268,D270,D272,D274)</f>
        <v>240</v>
      </c>
    </row>
    <row r="224" spans="1:7" x14ac:dyDescent="0.3">
      <c r="A224" s="93" t="s">
        <v>198</v>
      </c>
      <c r="C224" s="84" t="s">
        <v>79</v>
      </c>
      <c r="D224" s="86">
        <v>10</v>
      </c>
    </row>
    <row r="225" spans="1:4" x14ac:dyDescent="0.3">
      <c r="A225" s="93"/>
      <c r="C225" s="84" t="s">
        <v>80</v>
      </c>
      <c r="D225" s="84">
        <v>0</v>
      </c>
    </row>
    <row r="226" spans="1:4" x14ac:dyDescent="0.3">
      <c r="A226" s="93" t="s">
        <v>199</v>
      </c>
      <c r="C226" s="84" t="s">
        <v>79</v>
      </c>
      <c r="D226" s="86">
        <v>10</v>
      </c>
    </row>
    <row r="227" spans="1:4" x14ac:dyDescent="0.3">
      <c r="A227" s="93"/>
      <c r="C227" s="84" t="s">
        <v>80</v>
      </c>
      <c r="D227" s="84">
        <v>0</v>
      </c>
    </row>
    <row r="228" spans="1:4" x14ac:dyDescent="0.3">
      <c r="A228" s="93" t="s">
        <v>200</v>
      </c>
      <c r="C228" s="84" t="s">
        <v>79</v>
      </c>
      <c r="D228" s="86">
        <v>10</v>
      </c>
    </row>
    <row r="229" spans="1:4" x14ac:dyDescent="0.3">
      <c r="A229" s="93"/>
      <c r="C229" s="84" t="s">
        <v>80</v>
      </c>
      <c r="D229" s="84">
        <v>0</v>
      </c>
    </row>
    <row r="230" spans="1:4" x14ac:dyDescent="0.3">
      <c r="A230" s="93" t="s">
        <v>201</v>
      </c>
      <c r="C230" s="84" t="s">
        <v>79</v>
      </c>
      <c r="D230" s="86">
        <v>10</v>
      </c>
    </row>
    <row r="231" spans="1:4" x14ac:dyDescent="0.3">
      <c r="A231" s="93"/>
      <c r="C231" s="84" t="s">
        <v>80</v>
      </c>
      <c r="D231" s="84">
        <v>0</v>
      </c>
    </row>
    <row r="232" spans="1:4" x14ac:dyDescent="0.3">
      <c r="A232" s="93" t="s">
        <v>202</v>
      </c>
      <c r="C232" s="84" t="s">
        <v>79</v>
      </c>
      <c r="D232" s="86">
        <v>10</v>
      </c>
    </row>
    <row r="233" spans="1:4" x14ac:dyDescent="0.3">
      <c r="A233" s="93"/>
      <c r="C233" s="84" t="s">
        <v>80</v>
      </c>
      <c r="D233" s="84">
        <v>0</v>
      </c>
    </row>
    <row r="234" spans="1:4" x14ac:dyDescent="0.3">
      <c r="A234" s="93" t="s">
        <v>203</v>
      </c>
      <c r="C234" s="84" t="s">
        <v>79</v>
      </c>
      <c r="D234" s="86">
        <v>10</v>
      </c>
    </row>
    <row r="235" spans="1:4" x14ac:dyDescent="0.3">
      <c r="A235" s="93"/>
      <c r="C235" s="84" t="s">
        <v>80</v>
      </c>
      <c r="D235" s="84">
        <v>0</v>
      </c>
    </row>
    <row r="236" spans="1:4" x14ac:dyDescent="0.3">
      <c r="A236" s="93" t="s">
        <v>204</v>
      </c>
      <c r="C236" s="84" t="s">
        <v>79</v>
      </c>
      <c r="D236" s="86">
        <v>10</v>
      </c>
    </row>
    <row r="237" spans="1:4" x14ac:dyDescent="0.3">
      <c r="A237" s="93"/>
      <c r="C237" s="84" t="s">
        <v>80</v>
      </c>
      <c r="D237" s="84">
        <v>0</v>
      </c>
    </row>
    <row r="238" spans="1:4" x14ac:dyDescent="0.3">
      <c r="A238" s="93" t="s">
        <v>205</v>
      </c>
      <c r="C238" s="84" t="s">
        <v>79</v>
      </c>
      <c r="D238" s="86">
        <v>10</v>
      </c>
    </row>
    <row r="239" spans="1:4" x14ac:dyDescent="0.3">
      <c r="A239" s="93"/>
      <c r="C239" s="84" t="s">
        <v>80</v>
      </c>
      <c r="D239" s="84">
        <v>0</v>
      </c>
    </row>
    <row r="240" spans="1:4" x14ac:dyDescent="0.3">
      <c r="A240" s="93" t="s">
        <v>206</v>
      </c>
      <c r="C240" s="84" t="s">
        <v>79</v>
      </c>
      <c r="D240" s="86">
        <v>10</v>
      </c>
    </row>
    <row r="241" spans="1:4" x14ac:dyDescent="0.3">
      <c r="A241" s="93"/>
      <c r="C241" s="84" t="s">
        <v>80</v>
      </c>
      <c r="D241" s="84">
        <v>0</v>
      </c>
    </row>
    <row r="242" spans="1:4" ht="13.4" customHeight="1" x14ac:dyDescent="0.3">
      <c r="A242" s="93" t="s">
        <v>207</v>
      </c>
      <c r="C242" s="84" t="s">
        <v>208</v>
      </c>
      <c r="D242" s="86"/>
    </row>
    <row r="243" spans="1:4" x14ac:dyDescent="0.3">
      <c r="A243" s="93"/>
    </row>
    <row r="244" spans="1:4" x14ac:dyDescent="0.3">
      <c r="A244" s="93" t="s">
        <v>209</v>
      </c>
      <c r="C244" s="84" t="s">
        <v>79</v>
      </c>
      <c r="D244" s="86">
        <v>10</v>
      </c>
    </row>
    <row r="245" spans="1:4" x14ac:dyDescent="0.3">
      <c r="A245" s="93"/>
      <c r="C245" s="84" t="s">
        <v>80</v>
      </c>
      <c r="D245" s="84">
        <v>0</v>
      </c>
    </row>
    <row r="246" spans="1:4" x14ac:dyDescent="0.3">
      <c r="A246" s="93" t="s">
        <v>210</v>
      </c>
      <c r="C246" s="84" t="s">
        <v>79</v>
      </c>
      <c r="D246" s="86">
        <v>10</v>
      </c>
    </row>
    <row r="247" spans="1:4" x14ac:dyDescent="0.3">
      <c r="A247" s="93"/>
      <c r="C247" s="84" t="s">
        <v>80</v>
      </c>
      <c r="D247" s="84">
        <v>0</v>
      </c>
    </row>
    <row r="248" spans="1:4" x14ac:dyDescent="0.3">
      <c r="A248" s="113" t="s">
        <v>211</v>
      </c>
      <c r="C248" s="84" t="s">
        <v>212</v>
      </c>
      <c r="D248" s="86">
        <v>20</v>
      </c>
    </row>
    <row r="249" spans="1:4" x14ac:dyDescent="0.3">
      <c r="A249" s="113"/>
      <c r="C249" s="84" t="s">
        <v>213</v>
      </c>
      <c r="D249" s="84">
        <v>15</v>
      </c>
    </row>
    <row r="250" spans="1:4" x14ac:dyDescent="0.3">
      <c r="A250" s="113"/>
      <c r="C250" s="84" t="s">
        <v>214</v>
      </c>
      <c r="D250" s="84">
        <v>15</v>
      </c>
    </row>
    <row r="251" spans="1:4" x14ac:dyDescent="0.3">
      <c r="A251" s="113"/>
      <c r="C251" s="84" t="s">
        <v>215</v>
      </c>
      <c r="D251" s="84">
        <v>10</v>
      </c>
    </row>
    <row r="252" spans="1:4" x14ac:dyDescent="0.3">
      <c r="A252" s="113"/>
      <c r="C252" s="84" t="s">
        <v>216</v>
      </c>
      <c r="D252" s="84">
        <v>10</v>
      </c>
    </row>
    <row r="253" spans="1:4" x14ac:dyDescent="0.3">
      <c r="A253" s="113"/>
      <c r="C253" s="84" t="s">
        <v>217</v>
      </c>
      <c r="D253" s="84">
        <v>5</v>
      </c>
    </row>
    <row r="254" spans="1:4" x14ac:dyDescent="0.3">
      <c r="A254" s="93" t="s">
        <v>218</v>
      </c>
      <c r="C254" s="84" t="s">
        <v>79</v>
      </c>
      <c r="D254" s="86">
        <v>10</v>
      </c>
    </row>
    <row r="255" spans="1:4" x14ac:dyDescent="0.3">
      <c r="A255" s="93"/>
      <c r="C255" s="84" t="s">
        <v>80</v>
      </c>
      <c r="D255" s="84">
        <v>0</v>
      </c>
    </row>
    <row r="256" spans="1:4" x14ac:dyDescent="0.3">
      <c r="A256" s="93" t="s">
        <v>219</v>
      </c>
      <c r="C256" s="84" t="s">
        <v>79</v>
      </c>
      <c r="D256" s="86">
        <v>10</v>
      </c>
    </row>
    <row r="257" spans="1:4" x14ac:dyDescent="0.3">
      <c r="A257" s="93"/>
      <c r="C257" s="84" t="s">
        <v>80</v>
      </c>
      <c r="D257" s="84">
        <v>0</v>
      </c>
    </row>
    <row r="258" spans="1:4" x14ac:dyDescent="0.3">
      <c r="A258" s="93" t="s">
        <v>220</v>
      </c>
      <c r="C258" s="84" t="s">
        <v>79</v>
      </c>
      <c r="D258" s="86">
        <v>10</v>
      </c>
    </row>
    <row r="259" spans="1:4" x14ac:dyDescent="0.3">
      <c r="A259" s="93"/>
      <c r="C259" s="84" t="s">
        <v>80</v>
      </c>
      <c r="D259" s="84">
        <v>0</v>
      </c>
    </row>
    <row r="260" spans="1:4" x14ac:dyDescent="0.3">
      <c r="A260" s="93" t="s">
        <v>221</v>
      </c>
      <c r="C260" s="84" t="s">
        <v>79</v>
      </c>
      <c r="D260" s="86">
        <v>10</v>
      </c>
    </row>
    <row r="261" spans="1:4" x14ac:dyDescent="0.3">
      <c r="A261" s="93"/>
      <c r="C261" s="84" t="s">
        <v>80</v>
      </c>
      <c r="D261" s="84">
        <v>0</v>
      </c>
    </row>
    <row r="262" spans="1:4" x14ac:dyDescent="0.3">
      <c r="A262" s="93" t="s">
        <v>222</v>
      </c>
      <c r="C262" s="84" t="s">
        <v>79</v>
      </c>
      <c r="D262" s="86">
        <v>10</v>
      </c>
    </row>
    <row r="263" spans="1:4" x14ac:dyDescent="0.3">
      <c r="A263" s="93"/>
      <c r="C263" s="84" t="s">
        <v>80</v>
      </c>
      <c r="D263" s="84">
        <v>0</v>
      </c>
    </row>
    <row r="264" spans="1:4" x14ac:dyDescent="0.3">
      <c r="A264" s="93" t="s">
        <v>223</v>
      </c>
      <c r="C264" s="84" t="s">
        <v>79</v>
      </c>
      <c r="D264" s="86">
        <v>10</v>
      </c>
    </row>
    <row r="265" spans="1:4" x14ac:dyDescent="0.3">
      <c r="A265" s="93"/>
      <c r="C265" s="84" t="s">
        <v>80</v>
      </c>
      <c r="D265" s="84">
        <v>0</v>
      </c>
    </row>
    <row r="266" spans="1:4" x14ac:dyDescent="0.3">
      <c r="A266" s="93" t="s">
        <v>224</v>
      </c>
      <c r="C266" s="84" t="s">
        <v>79</v>
      </c>
      <c r="D266" s="86">
        <v>10</v>
      </c>
    </row>
    <row r="267" spans="1:4" x14ac:dyDescent="0.3">
      <c r="A267" s="93"/>
      <c r="C267" s="84" t="s">
        <v>80</v>
      </c>
      <c r="D267" s="84">
        <v>0</v>
      </c>
    </row>
    <row r="268" spans="1:4" x14ac:dyDescent="0.3">
      <c r="A268" s="93" t="s">
        <v>225</v>
      </c>
      <c r="C268" s="84" t="s">
        <v>79</v>
      </c>
      <c r="D268" s="86">
        <v>10</v>
      </c>
    </row>
    <row r="269" spans="1:4" x14ac:dyDescent="0.3">
      <c r="A269" s="93"/>
      <c r="C269" s="84" t="s">
        <v>80</v>
      </c>
      <c r="D269" s="84">
        <v>0</v>
      </c>
    </row>
    <row r="270" spans="1:4" x14ac:dyDescent="0.3">
      <c r="A270" s="93" t="s">
        <v>226</v>
      </c>
      <c r="C270" s="84" t="s">
        <v>79</v>
      </c>
      <c r="D270" s="86">
        <v>10</v>
      </c>
    </row>
    <row r="271" spans="1:4" x14ac:dyDescent="0.3">
      <c r="A271" s="93"/>
      <c r="C271" s="84" t="s">
        <v>80</v>
      </c>
      <c r="D271" s="84">
        <v>0</v>
      </c>
    </row>
    <row r="272" spans="1:4" x14ac:dyDescent="0.3">
      <c r="A272" s="93" t="s">
        <v>227</v>
      </c>
      <c r="C272" s="84" t="s">
        <v>79</v>
      </c>
      <c r="D272" s="86">
        <v>10</v>
      </c>
    </row>
    <row r="273" spans="1:5" x14ac:dyDescent="0.3">
      <c r="A273" s="93"/>
      <c r="C273" s="84" t="s">
        <v>80</v>
      </c>
      <c r="D273" s="84">
        <v>0</v>
      </c>
    </row>
    <row r="274" spans="1:5" x14ac:dyDescent="0.3">
      <c r="A274" s="93" t="s">
        <v>228</v>
      </c>
      <c r="C274" s="84" t="s">
        <v>79</v>
      </c>
      <c r="D274" s="86">
        <v>10</v>
      </c>
    </row>
    <row r="275" spans="1:5" x14ac:dyDescent="0.3">
      <c r="A275" s="94"/>
      <c r="B275" s="95"/>
      <c r="C275" s="95" t="s">
        <v>80</v>
      </c>
      <c r="D275" s="95">
        <v>0</v>
      </c>
      <c r="E275" s="95"/>
    </row>
    <row r="276" spans="1:5" x14ac:dyDescent="0.3">
      <c r="A276" s="118" t="s">
        <v>229</v>
      </c>
      <c r="B276" s="119"/>
      <c r="C276" s="119"/>
      <c r="D276" s="119"/>
      <c r="E276" s="118">
        <f>SUM(D277,D279,D281,D283,D285,D287,D290,D292,D294,D296,D298,D300,D302,D304,D306,D308)</f>
        <v>160</v>
      </c>
    </row>
    <row r="277" spans="1:5" x14ac:dyDescent="0.3">
      <c r="A277" s="93" t="s">
        <v>230</v>
      </c>
      <c r="C277" s="84" t="s">
        <v>79</v>
      </c>
      <c r="D277" s="86">
        <v>10</v>
      </c>
    </row>
    <row r="278" spans="1:5" x14ac:dyDescent="0.3">
      <c r="A278" s="93"/>
      <c r="C278" s="84" t="s">
        <v>80</v>
      </c>
      <c r="D278" s="84">
        <v>0</v>
      </c>
    </row>
    <row r="279" spans="1:5" x14ac:dyDescent="0.3">
      <c r="A279" s="93" t="s">
        <v>231</v>
      </c>
      <c r="C279" s="84" t="s">
        <v>79</v>
      </c>
      <c r="D279" s="86">
        <v>10</v>
      </c>
    </row>
    <row r="280" spans="1:5" x14ac:dyDescent="0.3">
      <c r="A280" s="93"/>
      <c r="C280" s="84" t="s">
        <v>80</v>
      </c>
      <c r="D280" s="84">
        <v>0</v>
      </c>
    </row>
    <row r="281" spans="1:5" x14ac:dyDescent="0.3">
      <c r="A281" s="93" t="s">
        <v>232</v>
      </c>
      <c r="C281" s="84" t="s">
        <v>79</v>
      </c>
      <c r="D281" s="86">
        <v>10</v>
      </c>
    </row>
    <row r="282" spans="1:5" x14ac:dyDescent="0.3">
      <c r="A282" s="93"/>
      <c r="C282" s="84" t="s">
        <v>80</v>
      </c>
      <c r="D282" s="84">
        <v>0</v>
      </c>
    </row>
    <row r="283" spans="1:5" x14ac:dyDescent="0.3">
      <c r="A283" s="93" t="s">
        <v>233</v>
      </c>
      <c r="C283" s="84" t="s">
        <v>234</v>
      </c>
      <c r="D283" s="86">
        <v>10</v>
      </c>
    </row>
    <row r="284" spans="1:5" x14ac:dyDescent="0.3">
      <c r="A284" s="93"/>
      <c r="C284" s="84" t="s">
        <v>235</v>
      </c>
      <c r="D284" s="84">
        <v>0</v>
      </c>
    </row>
    <row r="285" spans="1:5" x14ac:dyDescent="0.3">
      <c r="A285" s="93" t="s">
        <v>236</v>
      </c>
      <c r="C285" s="84" t="s">
        <v>234</v>
      </c>
      <c r="D285" s="86">
        <v>10</v>
      </c>
    </row>
    <row r="286" spans="1:5" x14ac:dyDescent="0.3">
      <c r="A286" s="93"/>
      <c r="C286" s="84" t="s">
        <v>235</v>
      </c>
      <c r="D286" s="84">
        <v>0</v>
      </c>
    </row>
    <row r="287" spans="1:5" x14ac:dyDescent="0.3">
      <c r="A287" s="93" t="s">
        <v>237</v>
      </c>
      <c r="C287" s="84" t="s">
        <v>238</v>
      </c>
      <c r="D287" s="86">
        <v>10</v>
      </c>
    </row>
    <row r="288" spans="1:5" x14ac:dyDescent="0.3">
      <c r="A288" s="93"/>
      <c r="C288" s="84" t="s">
        <v>239</v>
      </c>
      <c r="D288" s="84">
        <v>5</v>
      </c>
    </row>
    <row r="289" spans="1:4" x14ac:dyDescent="0.3">
      <c r="A289" s="93"/>
      <c r="C289" s="84" t="s">
        <v>80</v>
      </c>
      <c r="D289" s="84">
        <v>0</v>
      </c>
    </row>
    <row r="290" spans="1:4" x14ac:dyDescent="0.3">
      <c r="A290" s="93" t="s">
        <v>240</v>
      </c>
      <c r="C290" s="84" t="s">
        <v>234</v>
      </c>
      <c r="D290" s="86">
        <v>10</v>
      </c>
    </row>
    <row r="291" spans="1:4" x14ac:dyDescent="0.3">
      <c r="A291" s="93"/>
      <c r="C291" s="84" t="s">
        <v>235</v>
      </c>
      <c r="D291" s="84">
        <v>0</v>
      </c>
    </row>
    <row r="292" spans="1:4" x14ac:dyDescent="0.3">
      <c r="A292" s="93" t="s">
        <v>241</v>
      </c>
      <c r="C292" s="84" t="s">
        <v>79</v>
      </c>
      <c r="D292" s="86">
        <v>10</v>
      </c>
    </row>
    <row r="293" spans="1:4" x14ac:dyDescent="0.3">
      <c r="A293" s="93"/>
      <c r="C293" s="84" t="s">
        <v>80</v>
      </c>
      <c r="D293" s="84">
        <v>0</v>
      </c>
    </row>
    <row r="294" spans="1:4" x14ac:dyDescent="0.3">
      <c r="A294" s="93" t="s">
        <v>242</v>
      </c>
      <c r="C294" s="84" t="s">
        <v>79</v>
      </c>
      <c r="D294" s="86">
        <v>10</v>
      </c>
    </row>
    <row r="295" spans="1:4" x14ac:dyDescent="0.3">
      <c r="A295" s="93"/>
      <c r="C295" s="84" t="s">
        <v>80</v>
      </c>
      <c r="D295" s="84">
        <v>0</v>
      </c>
    </row>
    <row r="296" spans="1:4" x14ac:dyDescent="0.3">
      <c r="A296" s="93" t="s">
        <v>243</v>
      </c>
      <c r="C296" s="84" t="s">
        <v>79</v>
      </c>
      <c r="D296" s="86">
        <v>10</v>
      </c>
    </row>
    <row r="297" spans="1:4" x14ac:dyDescent="0.3">
      <c r="A297" s="93"/>
      <c r="C297" s="84" t="s">
        <v>80</v>
      </c>
      <c r="D297" s="84">
        <v>0</v>
      </c>
    </row>
    <row r="298" spans="1:4" x14ac:dyDescent="0.3">
      <c r="A298" s="93" t="s">
        <v>244</v>
      </c>
      <c r="C298" s="84" t="s">
        <v>234</v>
      </c>
      <c r="D298" s="86">
        <v>10</v>
      </c>
    </row>
    <row r="299" spans="1:4" x14ac:dyDescent="0.3">
      <c r="A299" s="93"/>
      <c r="C299" s="84" t="s">
        <v>235</v>
      </c>
      <c r="D299" s="84">
        <v>0</v>
      </c>
    </row>
    <row r="300" spans="1:4" x14ac:dyDescent="0.3">
      <c r="A300" s="93" t="s">
        <v>245</v>
      </c>
      <c r="C300" s="84" t="s">
        <v>234</v>
      </c>
      <c r="D300" s="86">
        <v>10</v>
      </c>
    </row>
    <row r="301" spans="1:4" x14ac:dyDescent="0.3">
      <c r="A301" s="93"/>
      <c r="C301" s="84" t="s">
        <v>235</v>
      </c>
      <c r="D301" s="84">
        <v>0</v>
      </c>
    </row>
    <row r="302" spans="1:4" x14ac:dyDescent="0.3">
      <c r="A302" s="93" t="s">
        <v>246</v>
      </c>
      <c r="C302" s="84" t="s">
        <v>79</v>
      </c>
      <c r="D302" s="86">
        <v>10</v>
      </c>
    </row>
    <row r="303" spans="1:4" x14ac:dyDescent="0.3">
      <c r="A303" s="93"/>
      <c r="C303" s="84" t="s">
        <v>80</v>
      </c>
      <c r="D303" s="84">
        <v>0</v>
      </c>
    </row>
    <row r="304" spans="1:4" x14ac:dyDescent="0.3">
      <c r="A304" s="93" t="s">
        <v>247</v>
      </c>
      <c r="C304" s="84" t="s">
        <v>79</v>
      </c>
      <c r="D304" s="86">
        <v>10</v>
      </c>
    </row>
    <row r="305" spans="1:5" x14ac:dyDescent="0.3">
      <c r="A305" s="93"/>
      <c r="C305" s="84" t="s">
        <v>80</v>
      </c>
      <c r="D305" s="84">
        <v>0</v>
      </c>
    </row>
    <row r="306" spans="1:5" x14ac:dyDescent="0.3">
      <c r="A306" s="93" t="s">
        <v>248</v>
      </c>
      <c r="C306" s="84" t="s">
        <v>79</v>
      </c>
      <c r="D306" s="86">
        <v>10</v>
      </c>
    </row>
    <row r="307" spans="1:5" x14ac:dyDescent="0.3">
      <c r="A307" s="93"/>
      <c r="C307" s="84" t="s">
        <v>80</v>
      </c>
      <c r="D307" s="84">
        <v>0</v>
      </c>
    </row>
    <row r="308" spans="1:5" x14ac:dyDescent="0.3">
      <c r="A308" s="93" t="s">
        <v>249</v>
      </c>
      <c r="C308" s="84" t="s">
        <v>234</v>
      </c>
      <c r="D308" s="86">
        <v>10</v>
      </c>
    </row>
    <row r="309" spans="1:5" x14ac:dyDescent="0.3">
      <c r="A309" s="94"/>
      <c r="B309" s="95"/>
      <c r="C309" s="95" t="s">
        <v>235</v>
      </c>
      <c r="D309" s="95">
        <v>0</v>
      </c>
      <c r="E309" s="95"/>
    </row>
    <row r="310" spans="1:5" x14ac:dyDescent="0.3">
      <c r="A310" s="118" t="s">
        <v>250</v>
      </c>
      <c r="B310" s="119"/>
      <c r="C310" s="119"/>
      <c r="D310" s="119"/>
      <c r="E310" s="118">
        <f>SUM(D311,D313,D315,D317,D320,D326)</f>
        <v>100</v>
      </c>
    </row>
    <row r="311" spans="1:5" x14ac:dyDescent="0.3">
      <c r="A311" s="93" t="s">
        <v>251</v>
      </c>
      <c r="C311" s="84" t="s">
        <v>79</v>
      </c>
      <c r="D311" s="86">
        <v>20</v>
      </c>
    </row>
    <row r="312" spans="1:5" x14ac:dyDescent="0.3">
      <c r="A312" s="93"/>
      <c r="C312" s="84" t="s">
        <v>80</v>
      </c>
      <c r="D312" s="84">
        <v>0</v>
      </c>
    </row>
    <row r="313" spans="1:5" x14ac:dyDescent="0.3">
      <c r="A313" s="93" t="s">
        <v>252</v>
      </c>
      <c r="C313" s="84" t="s">
        <v>79</v>
      </c>
      <c r="D313" s="86">
        <v>10</v>
      </c>
    </row>
    <row r="314" spans="1:5" x14ac:dyDescent="0.3">
      <c r="A314" s="93"/>
      <c r="C314" s="84" t="s">
        <v>80</v>
      </c>
      <c r="D314" s="84">
        <v>0</v>
      </c>
    </row>
    <row r="315" spans="1:5" x14ac:dyDescent="0.3">
      <c r="A315" s="93" t="s">
        <v>253</v>
      </c>
      <c r="C315" s="84" t="s">
        <v>79</v>
      </c>
      <c r="D315" s="86">
        <v>20</v>
      </c>
    </row>
    <row r="316" spans="1:5" x14ac:dyDescent="0.3">
      <c r="A316" s="93"/>
      <c r="C316" s="84" t="s">
        <v>80</v>
      </c>
      <c r="D316" s="84">
        <v>0</v>
      </c>
    </row>
    <row r="317" spans="1:5" x14ac:dyDescent="0.3">
      <c r="A317" s="93" t="s">
        <v>254</v>
      </c>
      <c r="C317" s="84" t="s">
        <v>79</v>
      </c>
      <c r="D317" s="86">
        <v>20</v>
      </c>
    </row>
    <row r="318" spans="1:5" x14ac:dyDescent="0.3">
      <c r="A318" s="93"/>
      <c r="C318" s="84" t="s">
        <v>80</v>
      </c>
      <c r="D318" s="84">
        <v>0</v>
      </c>
    </row>
    <row r="319" spans="1:5" x14ac:dyDescent="0.3">
      <c r="A319" s="93"/>
      <c r="C319" s="84" t="s">
        <v>83</v>
      </c>
    </row>
    <row r="320" spans="1:5" x14ac:dyDescent="0.3">
      <c r="A320" s="93" t="s">
        <v>255</v>
      </c>
      <c r="C320" s="84" t="s">
        <v>256</v>
      </c>
      <c r="D320" s="86">
        <v>20</v>
      </c>
    </row>
    <row r="321" spans="1:5" x14ac:dyDescent="0.3">
      <c r="A321" s="93"/>
      <c r="C321" s="84" t="s">
        <v>257</v>
      </c>
      <c r="D321" s="84">
        <v>15</v>
      </c>
    </row>
    <row r="322" spans="1:5" x14ac:dyDescent="0.3">
      <c r="A322" s="93"/>
      <c r="C322" s="84" t="s">
        <v>258</v>
      </c>
      <c r="D322" s="84">
        <v>15</v>
      </c>
    </row>
    <row r="323" spans="1:5" x14ac:dyDescent="0.3">
      <c r="A323" s="93"/>
      <c r="C323" s="84" t="s">
        <v>259</v>
      </c>
      <c r="D323" s="84">
        <v>10</v>
      </c>
    </row>
    <row r="324" spans="1:5" x14ac:dyDescent="0.3">
      <c r="A324" s="93"/>
      <c r="C324" s="84" t="s">
        <v>260</v>
      </c>
      <c r="D324" s="84">
        <v>10</v>
      </c>
    </row>
    <row r="325" spans="1:5" x14ac:dyDescent="0.3">
      <c r="A325" s="93"/>
      <c r="C325" s="84" t="s">
        <v>261</v>
      </c>
      <c r="D325" s="84">
        <v>5</v>
      </c>
    </row>
    <row r="326" spans="1:5" x14ac:dyDescent="0.3">
      <c r="A326" s="93" t="s">
        <v>262</v>
      </c>
      <c r="C326" s="84" t="s">
        <v>79</v>
      </c>
      <c r="D326" s="86">
        <v>10</v>
      </c>
    </row>
    <row r="327" spans="1:5" x14ac:dyDescent="0.3">
      <c r="A327" s="93"/>
      <c r="C327" s="84" t="s">
        <v>86</v>
      </c>
      <c r="D327" s="84">
        <v>0</v>
      </c>
    </row>
    <row r="328" spans="1:5" x14ac:dyDescent="0.3">
      <c r="A328" s="94"/>
      <c r="B328" s="95"/>
      <c r="C328" s="95" t="s">
        <v>83</v>
      </c>
      <c r="D328" s="95"/>
      <c r="E328" s="95"/>
    </row>
    <row r="329" spans="1:5" x14ac:dyDescent="0.3">
      <c r="A329" s="118" t="s">
        <v>263</v>
      </c>
      <c r="B329" s="119"/>
      <c r="C329" s="119"/>
      <c r="D329" s="119"/>
      <c r="E329" s="118">
        <f>SUM(D330,D332,D334,D336,D338,D340,D342,D344,D348,D350,D356)</f>
        <v>150</v>
      </c>
    </row>
    <row r="330" spans="1:5" x14ac:dyDescent="0.3">
      <c r="A330" s="113" t="s">
        <v>264</v>
      </c>
      <c r="C330" s="84" t="s">
        <v>79</v>
      </c>
      <c r="D330" s="86">
        <v>20</v>
      </c>
    </row>
    <row r="331" spans="1:5" x14ac:dyDescent="0.3">
      <c r="A331" s="113"/>
      <c r="C331" s="84" t="s">
        <v>80</v>
      </c>
      <c r="D331" s="84">
        <v>0</v>
      </c>
    </row>
    <row r="332" spans="1:5" x14ac:dyDescent="0.3">
      <c r="A332" s="93" t="s">
        <v>265</v>
      </c>
      <c r="C332" s="84" t="s">
        <v>79</v>
      </c>
      <c r="D332" s="86">
        <v>10</v>
      </c>
    </row>
    <row r="333" spans="1:5" x14ac:dyDescent="0.3">
      <c r="A333" s="93"/>
      <c r="C333" s="84" t="s">
        <v>80</v>
      </c>
      <c r="D333" s="84">
        <v>0</v>
      </c>
    </row>
    <row r="334" spans="1:5" x14ac:dyDescent="0.3">
      <c r="A334" s="113" t="s">
        <v>266</v>
      </c>
      <c r="C334" s="84" t="s">
        <v>79</v>
      </c>
      <c r="D334" s="86">
        <v>10</v>
      </c>
    </row>
    <row r="335" spans="1:5" x14ac:dyDescent="0.3">
      <c r="A335" s="113"/>
      <c r="C335" s="84" t="s">
        <v>80</v>
      </c>
      <c r="D335" s="84">
        <v>0</v>
      </c>
    </row>
    <row r="336" spans="1:5" x14ac:dyDescent="0.3">
      <c r="A336" s="113" t="s">
        <v>267</v>
      </c>
      <c r="C336" s="84" t="s">
        <v>79</v>
      </c>
      <c r="D336" s="86">
        <v>10</v>
      </c>
    </row>
    <row r="337" spans="1:4" x14ac:dyDescent="0.3">
      <c r="A337" s="113"/>
      <c r="C337" s="84" t="s">
        <v>80</v>
      </c>
      <c r="D337" s="84">
        <v>0</v>
      </c>
    </row>
    <row r="338" spans="1:4" x14ac:dyDescent="0.3">
      <c r="A338" s="93" t="s">
        <v>268</v>
      </c>
      <c r="C338" s="84" t="s">
        <v>79</v>
      </c>
      <c r="D338" s="86">
        <v>10</v>
      </c>
    </row>
    <row r="339" spans="1:4" x14ac:dyDescent="0.3">
      <c r="A339" s="93"/>
      <c r="C339" s="84" t="s">
        <v>80</v>
      </c>
      <c r="D339" s="84">
        <v>0</v>
      </c>
    </row>
    <row r="340" spans="1:4" x14ac:dyDescent="0.3">
      <c r="A340" s="93" t="s">
        <v>269</v>
      </c>
      <c r="C340" s="84" t="s">
        <v>79</v>
      </c>
      <c r="D340" s="86">
        <v>10</v>
      </c>
    </row>
    <row r="341" spans="1:4" x14ac:dyDescent="0.3">
      <c r="A341" s="93"/>
      <c r="C341" s="84" t="s">
        <v>80</v>
      </c>
      <c r="D341" s="84">
        <v>0</v>
      </c>
    </row>
    <row r="342" spans="1:4" x14ac:dyDescent="0.3">
      <c r="A342" s="113" t="s">
        <v>270</v>
      </c>
      <c r="C342" s="84" t="s">
        <v>79</v>
      </c>
      <c r="D342" s="86">
        <v>20</v>
      </c>
    </row>
    <row r="343" spans="1:4" x14ac:dyDescent="0.3">
      <c r="A343" s="113"/>
      <c r="C343" s="84" t="s">
        <v>80</v>
      </c>
      <c r="D343" s="84">
        <v>0</v>
      </c>
    </row>
    <row r="344" spans="1:4" x14ac:dyDescent="0.3">
      <c r="A344" s="113" t="s">
        <v>271</v>
      </c>
      <c r="C344" s="84" t="s">
        <v>272</v>
      </c>
      <c r="D344" s="86">
        <v>10</v>
      </c>
    </row>
    <row r="345" spans="1:4" x14ac:dyDescent="0.3">
      <c r="A345" s="113"/>
      <c r="C345" s="84" t="s">
        <v>273</v>
      </c>
      <c r="D345" s="84">
        <v>10</v>
      </c>
    </row>
    <row r="346" spans="1:4" x14ac:dyDescent="0.3">
      <c r="A346" s="113"/>
      <c r="C346" s="84" t="s">
        <v>274</v>
      </c>
      <c r="D346" s="84">
        <v>5</v>
      </c>
    </row>
    <row r="347" spans="1:4" x14ac:dyDescent="0.3">
      <c r="A347" s="113"/>
      <c r="C347" s="84" t="s">
        <v>275</v>
      </c>
      <c r="D347" s="84">
        <v>5</v>
      </c>
    </row>
    <row r="348" spans="1:4" x14ac:dyDescent="0.3">
      <c r="A348" s="93" t="s">
        <v>276</v>
      </c>
      <c r="C348" s="84" t="s">
        <v>79</v>
      </c>
      <c r="D348" s="86">
        <v>20</v>
      </c>
    </row>
    <row r="349" spans="1:4" x14ac:dyDescent="0.3">
      <c r="A349" s="93"/>
      <c r="C349" s="84" t="s">
        <v>80</v>
      </c>
      <c r="D349" s="84">
        <v>0</v>
      </c>
    </row>
    <row r="350" spans="1:4" x14ac:dyDescent="0.3">
      <c r="A350" s="93" t="s">
        <v>277</v>
      </c>
      <c r="C350" s="84" t="s">
        <v>278</v>
      </c>
      <c r="D350" s="86">
        <v>10</v>
      </c>
    </row>
    <row r="351" spans="1:4" x14ac:dyDescent="0.3">
      <c r="A351" s="93"/>
      <c r="C351" s="84" t="s">
        <v>279</v>
      </c>
      <c r="D351" s="84">
        <v>10</v>
      </c>
    </row>
    <row r="352" spans="1:4" x14ac:dyDescent="0.3">
      <c r="A352" s="93"/>
      <c r="C352" s="84" t="s">
        <v>280</v>
      </c>
      <c r="D352" s="84">
        <v>10</v>
      </c>
    </row>
    <row r="353" spans="1:7" x14ac:dyDescent="0.3">
      <c r="A353" s="93"/>
      <c r="C353" s="84" t="s">
        <v>257</v>
      </c>
      <c r="D353" s="84">
        <v>5</v>
      </c>
    </row>
    <row r="354" spans="1:7" x14ac:dyDescent="0.3">
      <c r="A354" s="93"/>
      <c r="C354" s="84" t="s">
        <v>281</v>
      </c>
      <c r="D354" s="84">
        <v>5</v>
      </c>
    </row>
    <row r="355" spans="1:7" x14ac:dyDescent="0.3">
      <c r="A355" s="93"/>
      <c r="C355" s="120" t="s">
        <v>282</v>
      </c>
      <c r="D355" s="84">
        <v>0</v>
      </c>
    </row>
    <row r="356" spans="1:7" x14ac:dyDescent="0.3">
      <c r="A356" s="93" t="s">
        <v>283</v>
      </c>
      <c r="C356" s="84" t="s">
        <v>79</v>
      </c>
      <c r="D356" s="86">
        <v>20</v>
      </c>
    </row>
    <row r="357" spans="1:7" x14ac:dyDescent="0.3">
      <c r="A357" s="94"/>
      <c r="B357" s="95"/>
      <c r="C357" s="95" t="s">
        <v>80</v>
      </c>
      <c r="D357" s="95">
        <v>0</v>
      </c>
      <c r="E357" s="95"/>
      <c r="F357" s="95"/>
      <c r="G357" s="95"/>
    </row>
    <row r="358" spans="1:7" x14ac:dyDescent="0.3">
      <c r="A358" s="121" t="s">
        <v>284</v>
      </c>
      <c r="B358" s="122"/>
      <c r="C358" s="122"/>
      <c r="D358" s="122"/>
      <c r="E358" s="122"/>
      <c r="F358" s="121">
        <f>SUM(E359,E410,E445,E489)</f>
        <v>650</v>
      </c>
      <c r="G358" s="123">
        <f>ROUNDUP(F358/$H$2,3)</f>
        <v>0.251</v>
      </c>
    </row>
    <row r="359" spans="1:7" x14ac:dyDescent="0.3">
      <c r="A359" s="124" t="s">
        <v>285</v>
      </c>
      <c r="B359" s="125"/>
      <c r="C359" s="125"/>
      <c r="D359" s="125"/>
      <c r="E359" s="124">
        <f>SUM(D360,D362,D368,D375,D382,D391,D400,D408)</f>
        <v>150</v>
      </c>
    </row>
    <row r="360" spans="1:7" x14ac:dyDescent="0.3">
      <c r="A360" s="113" t="s">
        <v>286</v>
      </c>
      <c r="C360" s="84" t="s">
        <v>79</v>
      </c>
      <c r="D360" s="86">
        <v>20</v>
      </c>
    </row>
    <row r="361" spans="1:7" x14ac:dyDescent="0.3">
      <c r="A361" s="114"/>
      <c r="B361" s="95"/>
      <c r="C361" s="95" t="s">
        <v>80</v>
      </c>
      <c r="D361" s="95">
        <v>0</v>
      </c>
    </row>
    <row r="362" spans="1:7" x14ac:dyDescent="0.3">
      <c r="A362" s="126" t="s">
        <v>287</v>
      </c>
      <c r="C362" s="127">
        <v>1</v>
      </c>
      <c r="D362" s="86">
        <v>20</v>
      </c>
    </row>
    <row r="363" spans="1:7" x14ac:dyDescent="0.3">
      <c r="A363" s="93"/>
      <c r="C363" s="84" t="s">
        <v>288</v>
      </c>
      <c r="D363" s="84">
        <v>20</v>
      </c>
    </row>
    <row r="364" spans="1:7" x14ac:dyDescent="0.3">
      <c r="A364" s="93"/>
      <c r="C364" s="84" t="s">
        <v>289</v>
      </c>
      <c r="D364" s="84">
        <v>15</v>
      </c>
    </row>
    <row r="365" spans="1:7" x14ac:dyDescent="0.3">
      <c r="A365" s="93"/>
      <c r="C365" s="84" t="s">
        <v>290</v>
      </c>
      <c r="D365" s="84">
        <v>15</v>
      </c>
    </row>
    <row r="366" spans="1:7" x14ac:dyDescent="0.3">
      <c r="A366" s="93"/>
      <c r="C366" s="84" t="s">
        <v>291</v>
      </c>
      <c r="D366" s="84">
        <v>10</v>
      </c>
    </row>
    <row r="367" spans="1:7" x14ac:dyDescent="0.3">
      <c r="A367" s="94"/>
      <c r="B367" s="95"/>
      <c r="C367" s="95" t="s">
        <v>292</v>
      </c>
      <c r="D367" s="95">
        <v>5</v>
      </c>
    </row>
    <row r="368" spans="1:7" x14ac:dyDescent="0.3">
      <c r="A368" s="126" t="s">
        <v>293</v>
      </c>
      <c r="B368" s="128" t="s">
        <v>294</v>
      </c>
      <c r="C368" s="127" t="s">
        <v>212</v>
      </c>
      <c r="D368" s="86">
        <v>20</v>
      </c>
    </row>
    <row r="369" spans="1:4" x14ac:dyDescent="0.3">
      <c r="A369" s="93"/>
      <c r="B369" s="129"/>
      <c r="C369" s="84" t="s">
        <v>213</v>
      </c>
      <c r="D369" s="84">
        <v>15</v>
      </c>
    </row>
    <row r="370" spans="1:4" x14ac:dyDescent="0.3">
      <c r="A370" s="93"/>
      <c r="B370" s="129"/>
      <c r="C370" s="84" t="s">
        <v>214</v>
      </c>
      <c r="D370" s="84">
        <v>15</v>
      </c>
    </row>
    <row r="371" spans="1:4" x14ac:dyDescent="0.3">
      <c r="A371" s="93"/>
      <c r="B371" s="129"/>
      <c r="C371" s="84" t="s">
        <v>215</v>
      </c>
      <c r="D371" s="84">
        <v>10</v>
      </c>
    </row>
    <row r="372" spans="1:4" x14ac:dyDescent="0.3">
      <c r="A372" s="93"/>
      <c r="B372" s="129"/>
      <c r="C372" s="84" t="s">
        <v>216</v>
      </c>
      <c r="D372" s="84">
        <v>10</v>
      </c>
    </row>
    <row r="373" spans="1:4" x14ac:dyDescent="0.3">
      <c r="A373" s="93"/>
      <c r="B373" s="129"/>
      <c r="C373" s="84" t="s">
        <v>217</v>
      </c>
      <c r="D373" s="84">
        <v>5</v>
      </c>
    </row>
    <row r="374" spans="1:4" x14ac:dyDescent="0.3">
      <c r="A374" s="94"/>
      <c r="B374" s="130"/>
      <c r="C374" s="131">
        <v>0</v>
      </c>
      <c r="D374" s="95">
        <v>0</v>
      </c>
    </row>
    <row r="375" spans="1:4" x14ac:dyDescent="0.3">
      <c r="A375" s="126" t="s">
        <v>295</v>
      </c>
      <c r="B375" s="128" t="s">
        <v>296</v>
      </c>
      <c r="C375" s="127" t="s">
        <v>212</v>
      </c>
      <c r="D375" s="86">
        <v>15</v>
      </c>
    </row>
    <row r="376" spans="1:4" x14ac:dyDescent="0.3">
      <c r="A376" s="93"/>
      <c r="B376" s="129"/>
      <c r="C376" s="84" t="s">
        <v>213</v>
      </c>
      <c r="D376" s="84">
        <v>10</v>
      </c>
    </row>
    <row r="377" spans="1:4" x14ac:dyDescent="0.3">
      <c r="A377" s="93"/>
      <c r="B377" s="129"/>
      <c r="C377" s="84" t="s">
        <v>214</v>
      </c>
      <c r="D377" s="84">
        <v>10</v>
      </c>
    </row>
    <row r="378" spans="1:4" x14ac:dyDescent="0.3">
      <c r="A378" s="93"/>
      <c r="B378" s="129"/>
      <c r="C378" s="84" t="s">
        <v>215</v>
      </c>
      <c r="D378" s="84">
        <v>5</v>
      </c>
    </row>
    <row r="379" spans="1:4" x14ac:dyDescent="0.3">
      <c r="A379" s="93"/>
      <c r="B379" s="129"/>
      <c r="C379" s="84" t="s">
        <v>216</v>
      </c>
      <c r="D379" s="84">
        <v>5</v>
      </c>
    </row>
    <row r="380" spans="1:4" x14ac:dyDescent="0.3">
      <c r="A380" s="93"/>
      <c r="B380" s="129"/>
      <c r="C380" s="84" t="s">
        <v>217</v>
      </c>
      <c r="D380" s="84">
        <v>0</v>
      </c>
    </row>
    <row r="381" spans="1:4" x14ac:dyDescent="0.3">
      <c r="A381" s="94"/>
      <c r="B381" s="130"/>
      <c r="C381" s="131">
        <v>0</v>
      </c>
      <c r="D381" s="95">
        <v>0</v>
      </c>
    </row>
    <row r="382" spans="1:4" x14ac:dyDescent="0.3">
      <c r="A382" s="126" t="s">
        <v>297</v>
      </c>
      <c r="B382" s="128" t="s">
        <v>298</v>
      </c>
      <c r="C382" s="127" t="s">
        <v>212</v>
      </c>
      <c r="D382" s="86">
        <v>15</v>
      </c>
    </row>
    <row r="383" spans="1:4" x14ac:dyDescent="0.3">
      <c r="A383" s="93"/>
      <c r="B383" s="129"/>
      <c r="C383" s="84" t="s">
        <v>213</v>
      </c>
      <c r="D383" s="84">
        <v>10</v>
      </c>
    </row>
    <row r="384" spans="1:4" x14ac:dyDescent="0.3">
      <c r="A384" s="93"/>
      <c r="B384" s="129"/>
      <c r="C384" s="84" t="s">
        <v>214</v>
      </c>
      <c r="D384" s="84">
        <v>10</v>
      </c>
    </row>
    <row r="385" spans="1:4" x14ac:dyDescent="0.3">
      <c r="A385" s="93"/>
      <c r="B385" s="129"/>
      <c r="C385" s="84" t="s">
        <v>215</v>
      </c>
      <c r="D385" s="84">
        <v>5</v>
      </c>
    </row>
    <row r="386" spans="1:4" x14ac:dyDescent="0.3">
      <c r="A386" s="93"/>
      <c r="B386" s="129"/>
      <c r="C386" s="84" t="s">
        <v>216</v>
      </c>
      <c r="D386" s="84">
        <v>5</v>
      </c>
    </row>
    <row r="387" spans="1:4" x14ac:dyDescent="0.3">
      <c r="A387" s="93"/>
      <c r="B387" s="129"/>
      <c r="C387" s="84" t="s">
        <v>217</v>
      </c>
      <c r="D387" s="84">
        <v>0</v>
      </c>
    </row>
    <row r="388" spans="1:4" x14ac:dyDescent="0.3">
      <c r="A388" s="94"/>
      <c r="B388" s="130"/>
      <c r="C388" s="131">
        <v>0</v>
      </c>
      <c r="D388" s="95">
        <v>0</v>
      </c>
    </row>
    <row r="389" spans="1:4" x14ac:dyDescent="0.3">
      <c r="A389" s="126" t="s">
        <v>299</v>
      </c>
      <c r="B389" s="128" t="s">
        <v>300</v>
      </c>
      <c r="C389" s="127" t="s">
        <v>212</v>
      </c>
      <c r="D389" s="84">
        <v>10</v>
      </c>
    </row>
    <row r="390" spans="1:4" x14ac:dyDescent="0.3">
      <c r="A390" s="93"/>
      <c r="B390" s="129"/>
      <c r="C390" s="84" t="s">
        <v>213</v>
      </c>
      <c r="D390" s="84">
        <v>15</v>
      </c>
    </row>
    <row r="391" spans="1:4" x14ac:dyDescent="0.3">
      <c r="A391" s="93"/>
      <c r="B391" s="129"/>
      <c r="C391" s="84" t="s">
        <v>214</v>
      </c>
      <c r="D391" s="86">
        <v>20</v>
      </c>
    </row>
    <row r="392" spans="1:4" x14ac:dyDescent="0.3">
      <c r="A392" s="93"/>
      <c r="B392" s="129"/>
      <c r="C392" s="84" t="s">
        <v>215</v>
      </c>
      <c r="D392" s="84">
        <v>15</v>
      </c>
    </row>
    <row r="393" spans="1:4" x14ac:dyDescent="0.3">
      <c r="A393" s="93"/>
      <c r="B393" s="129"/>
      <c r="C393" s="84" t="s">
        <v>216</v>
      </c>
      <c r="D393" s="84">
        <v>10</v>
      </c>
    </row>
    <row r="394" spans="1:4" x14ac:dyDescent="0.3">
      <c r="A394" s="93"/>
      <c r="B394" s="129"/>
      <c r="C394" s="84" t="s">
        <v>217</v>
      </c>
      <c r="D394" s="84">
        <v>5</v>
      </c>
    </row>
    <row r="395" spans="1:4" x14ac:dyDescent="0.3">
      <c r="A395" s="94"/>
      <c r="B395" s="130"/>
      <c r="C395" s="131">
        <v>0</v>
      </c>
      <c r="D395" s="95">
        <v>0</v>
      </c>
    </row>
    <row r="396" spans="1:4" x14ac:dyDescent="0.3">
      <c r="A396" s="126" t="s">
        <v>301</v>
      </c>
      <c r="B396" s="128" t="s">
        <v>300</v>
      </c>
      <c r="C396" s="127" t="s">
        <v>212</v>
      </c>
      <c r="D396" s="84">
        <v>5</v>
      </c>
    </row>
    <row r="397" spans="1:4" x14ac:dyDescent="0.3">
      <c r="A397" s="93"/>
      <c r="B397" s="129"/>
      <c r="C397" s="84" t="s">
        <v>213</v>
      </c>
      <c r="D397" s="84">
        <v>10</v>
      </c>
    </row>
    <row r="398" spans="1:4" x14ac:dyDescent="0.3">
      <c r="A398" s="93"/>
      <c r="B398" s="129"/>
      <c r="C398" s="84" t="s">
        <v>214</v>
      </c>
      <c r="D398" s="84">
        <v>15</v>
      </c>
    </row>
    <row r="399" spans="1:4" x14ac:dyDescent="0.3">
      <c r="A399" s="93"/>
      <c r="B399" s="129"/>
      <c r="C399" s="84" t="s">
        <v>215</v>
      </c>
      <c r="D399" s="84">
        <v>15</v>
      </c>
    </row>
    <row r="400" spans="1:4" x14ac:dyDescent="0.3">
      <c r="A400" s="93"/>
      <c r="B400" s="129"/>
      <c r="C400" s="84" t="s">
        <v>216</v>
      </c>
      <c r="D400" s="86">
        <v>20</v>
      </c>
    </row>
    <row r="401" spans="1:5" x14ac:dyDescent="0.3">
      <c r="A401" s="93"/>
      <c r="B401" s="129"/>
      <c r="C401" s="84" t="s">
        <v>217</v>
      </c>
      <c r="D401" s="84">
        <v>10</v>
      </c>
    </row>
    <row r="402" spans="1:5" x14ac:dyDescent="0.3">
      <c r="A402" s="94"/>
      <c r="B402" s="130"/>
      <c r="C402" s="131">
        <v>0</v>
      </c>
      <c r="D402" s="95">
        <v>0</v>
      </c>
    </row>
    <row r="403" spans="1:5" x14ac:dyDescent="0.3">
      <c r="A403" s="126" t="s">
        <v>302</v>
      </c>
      <c r="B403" s="128" t="s">
        <v>300</v>
      </c>
      <c r="C403" s="127" t="s">
        <v>212</v>
      </c>
      <c r="D403" s="84">
        <v>0</v>
      </c>
    </row>
    <row r="404" spans="1:5" x14ac:dyDescent="0.3">
      <c r="A404" s="93"/>
      <c r="B404" s="129"/>
      <c r="C404" s="84" t="s">
        <v>213</v>
      </c>
      <c r="D404" s="84">
        <v>5</v>
      </c>
    </row>
    <row r="405" spans="1:5" x14ac:dyDescent="0.3">
      <c r="A405" s="93"/>
      <c r="B405" s="129"/>
      <c r="C405" s="84" t="s">
        <v>214</v>
      </c>
      <c r="D405" s="84">
        <v>10</v>
      </c>
    </row>
    <row r="406" spans="1:5" x14ac:dyDescent="0.3">
      <c r="A406" s="93"/>
      <c r="B406" s="129"/>
      <c r="C406" s="84" t="s">
        <v>215</v>
      </c>
      <c r="D406" s="84">
        <v>10</v>
      </c>
    </row>
    <row r="407" spans="1:5" x14ac:dyDescent="0.3">
      <c r="A407" s="93"/>
      <c r="B407" s="129"/>
      <c r="C407" s="84" t="s">
        <v>216</v>
      </c>
      <c r="D407" s="84">
        <v>15</v>
      </c>
    </row>
    <row r="408" spans="1:5" x14ac:dyDescent="0.3">
      <c r="A408" s="93"/>
      <c r="B408" s="129"/>
      <c r="C408" s="84" t="s">
        <v>217</v>
      </c>
      <c r="D408" s="86">
        <v>20</v>
      </c>
    </row>
    <row r="409" spans="1:5" x14ac:dyDescent="0.3">
      <c r="A409" s="94"/>
      <c r="B409" s="130"/>
      <c r="C409" s="131">
        <v>0</v>
      </c>
      <c r="D409" s="95">
        <v>5</v>
      </c>
      <c r="E409" s="95"/>
    </row>
    <row r="410" spans="1:5" x14ac:dyDescent="0.3">
      <c r="A410" s="124" t="s">
        <v>303</v>
      </c>
      <c r="B410" s="125"/>
      <c r="C410" s="125"/>
      <c r="D410" s="125"/>
      <c r="E410" s="124">
        <f>SUM(D411,D413,D415,D417,D421,D425,D432,D436,D441,D443)</f>
        <v>160</v>
      </c>
    </row>
    <row r="411" spans="1:5" x14ac:dyDescent="0.3">
      <c r="A411" s="93" t="s">
        <v>304</v>
      </c>
      <c r="C411" s="84" t="s">
        <v>79</v>
      </c>
      <c r="D411" s="86">
        <v>20</v>
      </c>
    </row>
    <row r="412" spans="1:5" x14ac:dyDescent="0.3">
      <c r="A412" s="93"/>
      <c r="C412" s="84" t="s">
        <v>80</v>
      </c>
      <c r="D412" s="84">
        <v>0</v>
      </c>
    </row>
    <row r="413" spans="1:5" x14ac:dyDescent="0.3">
      <c r="A413" s="93" t="s">
        <v>305</v>
      </c>
      <c r="C413" s="84" t="s">
        <v>79</v>
      </c>
      <c r="D413" s="86">
        <v>10</v>
      </c>
    </row>
    <row r="414" spans="1:5" x14ac:dyDescent="0.3">
      <c r="A414" s="93"/>
      <c r="C414" s="84" t="s">
        <v>80</v>
      </c>
      <c r="D414" s="84">
        <v>0</v>
      </c>
    </row>
    <row r="415" spans="1:5" x14ac:dyDescent="0.3">
      <c r="A415" s="93" t="s">
        <v>306</v>
      </c>
      <c r="C415" s="84" t="s">
        <v>79</v>
      </c>
      <c r="D415" s="86">
        <v>20</v>
      </c>
    </row>
    <row r="416" spans="1:5" x14ac:dyDescent="0.3">
      <c r="A416" s="93"/>
      <c r="C416" s="84" t="s">
        <v>80</v>
      </c>
      <c r="D416" s="84">
        <v>0</v>
      </c>
    </row>
    <row r="417" spans="1:4" x14ac:dyDescent="0.3">
      <c r="A417" s="93" t="s">
        <v>307</v>
      </c>
      <c r="C417" s="84" t="s">
        <v>79</v>
      </c>
      <c r="D417" s="86">
        <v>10</v>
      </c>
    </row>
    <row r="418" spans="1:4" x14ac:dyDescent="0.3">
      <c r="A418" s="93"/>
      <c r="C418" s="84" t="s">
        <v>80</v>
      </c>
      <c r="D418" s="84">
        <v>0</v>
      </c>
    </row>
    <row r="419" spans="1:4" x14ac:dyDescent="0.3">
      <c r="A419" s="93"/>
      <c r="C419" s="84" t="s">
        <v>83</v>
      </c>
      <c r="D419" s="86">
        <v>10</v>
      </c>
    </row>
    <row r="420" spans="1:4" ht="24" x14ac:dyDescent="0.3">
      <c r="A420" s="132" t="s">
        <v>308</v>
      </c>
      <c r="B420" s="133" t="s">
        <v>309</v>
      </c>
    </row>
    <row r="421" spans="1:4" x14ac:dyDescent="0.3">
      <c r="A421" s="93" t="s">
        <v>310</v>
      </c>
      <c r="C421" s="84" t="s">
        <v>311</v>
      </c>
      <c r="D421" s="86">
        <v>10</v>
      </c>
    </row>
    <row r="422" spans="1:4" x14ac:dyDescent="0.3">
      <c r="A422" s="93"/>
      <c r="C422" s="84" t="s">
        <v>312</v>
      </c>
      <c r="D422" s="84">
        <v>10</v>
      </c>
    </row>
    <row r="423" spans="1:4" x14ac:dyDescent="0.3">
      <c r="A423" s="93"/>
      <c r="C423" s="84" t="s">
        <v>86</v>
      </c>
      <c r="D423" s="84">
        <v>0</v>
      </c>
    </row>
    <row r="424" spans="1:4" x14ac:dyDescent="0.3">
      <c r="A424" s="93"/>
      <c r="C424" s="84" t="s">
        <v>83</v>
      </c>
    </row>
    <row r="425" spans="1:4" x14ac:dyDescent="0.3">
      <c r="A425" s="93" t="s">
        <v>313</v>
      </c>
      <c r="C425" s="127">
        <v>1</v>
      </c>
      <c r="D425" s="86">
        <v>25</v>
      </c>
    </row>
    <row r="426" spans="1:4" x14ac:dyDescent="0.3">
      <c r="A426" s="93"/>
      <c r="C426" s="84" t="s">
        <v>288</v>
      </c>
      <c r="D426" s="84">
        <v>20</v>
      </c>
    </row>
    <row r="427" spans="1:4" x14ac:dyDescent="0.3">
      <c r="A427" s="93"/>
      <c r="C427" s="84" t="s">
        <v>314</v>
      </c>
      <c r="D427" s="84">
        <v>20</v>
      </c>
    </row>
    <row r="428" spans="1:4" x14ac:dyDescent="0.3">
      <c r="A428" s="93"/>
      <c r="C428" s="84" t="s">
        <v>315</v>
      </c>
      <c r="D428" s="84">
        <v>15</v>
      </c>
    </row>
    <row r="429" spans="1:4" x14ac:dyDescent="0.3">
      <c r="A429" s="93"/>
      <c r="C429" s="84" t="s">
        <v>316</v>
      </c>
      <c r="D429" s="84">
        <v>10</v>
      </c>
    </row>
    <row r="430" spans="1:4" x14ac:dyDescent="0.3">
      <c r="A430" s="93"/>
      <c r="C430" s="84" t="s">
        <v>317</v>
      </c>
      <c r="D430" s="84">
        <v>5</v>
      </c>
    </row>
    <row r="431" spans="1:4" x14ac:dyDescent="0.3">
      <c r="A431" s="93"/>
      <c r="C431" s="84" t="s">
        <v>83</v>
      </c>
    </row>
    <row r="432" spans="1:4" x14ac:dyDescent="0.3">
      <c r="A432" s="93" t="s">
        <v>318</v>
      </c>
      <c r="C432" s="84" t="s">
        <v>141</v>
      </c>
      <c r="D432" s="86">
        <v>10</v>
      </c>
    </row>
    <row r="433" spans="1:5" x14ac:dyDescent="0.3">
      <c r="A433" s="93"/>
      <c r="C433" s="84" t="s">
        <v>142</v>
      </c>
      <c r="D433" s="84">
        <v>0</v>
      </c>
    </row>
    <row r="434" spans="1:5" x14ac:dyDescent="0.3">
      <c r="A434" s="93"/>
      <c r="C434" s="84" t="s">
        <v>319</v>
      </c>
      <c r="D434" s="84">
        <v>5</v>
      </c>
    </row>
    <row r="435" spans="1:5" x14ac:dyDescent="0.3">
      <c r="A435" s="93"/>
      <c r="C435" s="84" t="s">
        <v>320</v>
      </c>
      <c r="D435" s="84">
        <v>0</v>
      </c>
    </row>
    <row r="436" spans="1:5" x14ac:dyDescent="0.3">
      <c r="A436" s="93" t="s">
        <v>321</v>
      </c>
      <c r="C436" s="134" t="s">
        <v>322</v>
      </c>
      <c r="D436" s="86">
        <v>15</v>
      </c>
    </row>
    <row r="437" spans="1:5" x14ac:dyDescent="0.3">
      <c r="A437" s="93"/>
      <c r="C437" s="120" t="s">
        <v>323</v>
      </c>
      <c r="D437" s="84">
        <v>10</v>
      </c>
    </row>
    <row r="438" spans="1:5" x14ac:dyDescent="0.3">
      <c r="A438" s="93"/>
      <c r="C438" s="120" t="s">
        <v>324</v>
      </c>
      <c r="D438" s="84">
        <v>5</v>
      </c>
    </row>
    <row r="439" spans="1:5" x14ac:dyDescent="0.3">
      <c r="A439" s="93"/>
      <c r="C439" s="120" t="s">
        <v>325</v>
      </c>
      <c r="D439" s="84">
        <v>0</v>
      </c>
    </row>
    <row r="440" spans="1:5" x14ac:dyDescent="0.3">
      <c r="A440" s="93"/>
      <c r="C440" s="84" t="s">
        <v>326</v>
      </c>
      <c r="D440" s="84">
        <v>0</v>
      </c>
    </row>
    <row r="441" spans="1:5" x14ac:dyDescent="0.3">
      <c r="A441" s="93" t="s">
        <v>327</v>
      </c>
      <c r="C441" s="84" t="s">
        <v>79</v>
      </c>
      <c r="D441" s="86">
        <v>20</v>
      </c>
    </row>
    <row r="442" spans="1:5" x14ac:dyDescent="0.3">
      <c r="A442" s="93"/>
      <c r="C442" s="84" t="s">
        <v>80</v>
      </c>
      <c r="D442" s="84">
        <v>0</v>
      </c>
    </row>
    <row r="443" spans="1:5" ht="14.5" customHeight="1" x14ac:dyDescent="0.3">
      <c r="A443" s="93" t="s">
        <v>328</v>
      </c>
      <c r="C443" s="84" t="s">
        <v>79</v>
      </c>
      <c r="D443" s="86">
        <v>20</v>
      </c>
    </row>
    <row r="444" spans="1:5" x14ac:dyDescent="0.3">
      <c r="A444" s="93"/>
      <c r="B444" s="95"/>
      <c r="C444" s="95" t="s">
        <v>80</v>
      </c>
      <c r="D444" s="95">
        <v>0</v>
      </c>
      <c r="E444" s="95"/>
    </row>
    <row r="445" spans="1:5" x14ac:dyDescent="0.3">
      <c r="A445" s="124" t="s">
        <v>329</v>
      </c>
      <c r="B445" s="125"/>
      <c r="C445" s="125"/>
      <c r="D445" s="125"/>
      <c r="E445" s="124">
        <f>SUM(D446,D448,D455,D462,D469,D471,D473,D480)</f>
        <v>170</v>
      </c>
    </row>
    <row r="446" spans="1:5" x14ac:dyDescent="0.3">
      <c r="A446" s="93" t="s">
        <v>330</v>
      </c>
      <c r="C446" s="84" t="s">
        <v>79</v>
      </c>
      <c r="D446" s="86">
        <v>20</v>
      </c>
    </row>
    <row r="447" spans="1:5" x14ac:dyDescent="0.3">
      <c r="A447" s="93"/>
      <c r="C447" s="84" t="s">
        <v>80</v>
      </c>
      <c r="D447" s="84">
        <v>0</v>
      </c>
    </row>
    <row r="448" spans="1:5" x14ac:dyDescent="0.3">
      <c r="A448" s="93" t="s">
        <v>331</v>
      </c>
      <c r="C448" s="127" t="s">
        <v>212</v>
      </c>
      <c r="D448" s="86">
        <v>25</v>
      </c>
    </row>
    <row r="449" spans="1:4" x14ac:dyDescent="0.3">
      <c r="A449" s="93"/>
      <c r="C449" s="84" t="s">
        <v>213</v>
      </c>
      <c r="D449" s="84">
        <v>20</v>
      </c>
    </row>
    <row r="450" spans="1:4" x14ac:dyDescent="0.3">
      <c r="A450" s="93"/>
      <c r="C450" s="84" t="s">
        <v>214</v>
      </c>
      <c r="D450" s="84">
        <v>15</v>
      </c>
    </row>
    <row r="451" spans="1:4" x14ac:dyDescent="0.3">
      <c r="A451" s="93"/>
      <c r="C451" s="84" t="s">
        <v>215</v>
      </c>
      <c r="D451" s="84">
        <v>15</v>
      </c>
    </row>
    <row r="452" spans="1:4" x14ac:dyDescent="0.3">
      <c r="A452" s="93"/>
      <c r="C452" s="84" t="s">
        <v>216</v>
      </c>
      <c r="D452" s="84">
        <v>10</v>
      </c>
    </row>
    <row r="453" spans="1:4" x14ac:dyDescent="0.3">
      <c r="A453" s="93"/>
      <c r="C453" s="84" t="s">
        <v>217</v>
      </c>
      <c r="D453" s="84">
        <v>5</v>
      </c>
    </row>
    <row r="454" spans="1:4" x14ac:dyDescent="0.3">
      <c r="A454" s="93"/>
      <c r="C454" s="84" t="s">
        <v>332</v>
      </c>
      <c r="D454" s="84">
        <v>0</v>
      </c>
    </row>
    <row r="455" spans="1:4" x14ac:dyDescent="0.3">
      <c r="A455" s="93" t="s">
        <v>333</v>
      </c>
      <c r="C455" s="127" t="s">
        <v>212</v>
      </c>
      <c r="D455" s="86">
        <v>20</v>
      </c>
    </row>
    <row r="456" spans="1:4" x14ac:dyDescent="0.3">
      <c r="A456" s="93"/>
      <c r="C456" s="84" t="s">
        <v>213</v>
      </c>
      <c r="D456" s="84">
        <v>15</v>
      </c>
    </row>
    <row r="457" spans="1:4" x14ac:dyDescent="0.3">
      <c r="A457" s="93"/>
      <c r="C457" s="84" t="s">
        <v>214</v>
      </c>
      <c r="D457" s="84">
        <v>15</v>
      </c>
    </row>
    <row r="458" spans="1:4" x14ac:dyDescent="0.3">
      <c r="A458" s="93"/>
      <c r="C458" s="84" t="s">
        <v>215</v>
      </c>
      <c r="D458" s="84">
        <v>10</v>
      </c>
    </row>
    <row r="459" spans="1:4" x14ac:dyDescent="0.3">
      <c r="A459" s="93"/>
      <c r="C459" s="84" t="s">
        <v>216</v>
      </c>
      <c r="D459" s="84">
        <v>10</v>
      </c>
    </row>
    <row r="460" spans="1:4" x14ac:dyDescent="0.3">
      <c r="A460" s="93"/>
      <c r="C460" s="84" t="s">
        <v>217</v>
      </c>
      <c r="D460" s="84">
        <v>5</v>
      </c>
    </row>
    <row r="461" spans="1:4" x14ac:dyDescent="0.3">
      <c r="A461" s="93"/>
      <c r="C461" s="84" t="s">
        <v>332</v>
      </c>
      <c r="D461" s="84">
        <v>0</v>
      </c>
    </row>
    <row r="462" spans="1:4" x14ac:dyDescent="0.3">
      <c r="A462" s="93" t="s">
        <v>334</v>
      </c>
      <c r="C462" s="127" t="s">
        <v>212</v>
      </c>
      <c r="D462" s="86">
        <v>20</v>
      </c>
    </row>
    <row r="463" spans="1:4" x14ac:dyDescent="0.3">
      <c r="A463" s="93"/>
      <c r="C463" s="84" t="s">
        <v>213</v>
      </c>
      <c r="D463" s="84">
        <v>15</v>
      </c>
    </row>
    <row r="464" spans="1:4" x14ac:dyDescent="0.3">
      <c r="A464" s="93"/>
      <c r="C464" s="84" t="s">
        <v>214</v>
      </c>
      <c r="D464" s="84">
        <v>15</v>
      </c>
    </row>
    <row r="465" spans="1:4" x14ac:dyDescent="0.3">
      <c r="A465" s="93"/>
      <c r="C465" s="84" t="s">
        <v>215</v>
      </c>
      <c r="D465" s="84">
        <v>10</v>
      </c>
    </row>
    <row r="466" spans="1:4" x14ac:dyDescent="0.3">
      <c r="A466" s="93"/>
      <c r="C466" s="84" t="s">
        <v>216</v>
      </c>
      <c r="D466" s="84">
        <v>10</v>
      </c>
    </row>
    <row r="467" spans="1:4" x14ac:dyDescent="0.3">
      <c r="A467" s="93"/>
      <c r="C467" s="84" t="s">
        <v>217</v>
      </c>
      <c r="D467" s="84">
        <v>5</v>
      </c>
    </row>
    <row r="468" spans="1:4" x14ac:dyDescent="0.3">
      <c r="A468" s="93"/>
      <c r="C468" s="84" t="s">
        <v>332</v>
      </c>
      <c r="D468" s="84">
        <v>0</v>
      </c>
    </row>
    <row r="469" spans="1:4" x14ac:dyDescent="0.3">
      <c r="A469" s="93" t="s">
        <v>335</v>
      </c>
      <c r="C469" s="84" t="s">
        <v>79</v>
      </c>
      <c r="D469" s="86">
        <v>20</v>
      </c>
    </row>
    <row r="470" spans="1:4" x14ac:dyDescent="0.3">
      <c r="A470" s="93"/>
      <c r="C470" s="84" t="s">
        <v>80</v>
      </c>
      <c r="D470" s="84">
        <v>0</v>
      </c>
    </row>
    <row r="471" spans="1:4" x14ac:dyDescent="0.3">
      <c r="A471" s="93" t="s">
        <v>336</v>
      </c>
      <c r="C471" s="84" t="s">
        <v>234</v>
      </c>
      <c r="D471" s="86">
        <v>20</v>
      </c>
    </row>
    <row r="472" spans="1:4" x14ac:dyDescent="0.3">
      <c r="A472" s="93"/>
      <c r="C472" s="84" t="s">
        <v>337</v>
      </c>
      <c r="D472" s="84">
        <v>0</v>
      </c>
    </row>
    <row r="473" spans="1:4" x14ac:dyDescent="0.3">
      <c r="A473" s="93" t="s">
        <v>338</v>
      </c>
      <c r="C473" s="127" t="s">
        <v>212</v>
      </c>
      <c r="D473" s="86">
        <v>20</v>
      </c>
    </row>
    <row r="474" spans="1:4" x14ac:dyDescent="0.3">
      <c r="A474" s="93"/>
      <c r="C474" s="84" t="s">
        <v>213</v>
      </c>
      <c r="D474" s="84">
        <v>15</v>
      </c>
    </row>
    <row r="475" spans="1:4" x14ac:dyDescent="0.3">
      <c r="A475" s="93"/>
      <c r="C475" s="84" t="s">
        <v>214</v>
      </c>
      <c r="D475" s="84">
        <v>15</v>
      </c>
    </row>
    <row r="476" spans="1:4" x14ac:dyDescent="0.3">
      <c r="A476" s="93"/>
      <c r="C476" s="84" t="s">
        <v>215</v>
      </c>
      <c r="D476" s="84">
        <v>10</v>
      </c>
    </row>
    <row r="477" spans="1:4" x14ac:dyDescent="0.3">
      <c r="A477" s="93"/>
      <c r="C477" s="84" t="s">
        <v>216</v>
      </c>
      <c r="D477" s="84">
        <v>10</v>
      </c>
    </row>
    <row r="478" spans="1:4" x14ac:dyDescent="0.3">
      <c r="A478" s="93"/>
      <c r="C478" s="84" t="s">
        <v>217</v>
      </c>
      <c r="D478" s="84">
        <v>5</v>
      </c>
    </row>
    <row r="479" spans="1:4" x14ac:dyDescent="0.3">
      <c r="A479" s="93"/>
      <c r="C479" s="127">
        <v>0</v>
      </c>
      <c r="D479" s="84">
        <v>0</v>
      </c>
    </row>
    <row r="480" spans="1:4" x14ac:dyDescent="0.3">
      <c r="A480" s="93" t="s">
        <v>339</v>
      </c>
      <c r="C480" s="127" t="s">
        <v>212</v>
      </c>
      <c r="D480" s="86">
        <v>25</v>
      </c>
    </row>
    <row r="481" spans="1:5" x14ac:dyDescent="0.3">
      <c r="A481" s="93"/>
      <c r="C481" s="84" t="s">
        <v>213</v>
      </c>
      <c r="D481" s="84">
        <v>20</v>
      </c>
    </row>
    <row r="482" spans="1:5" x14ac:dyDescent="0.3">
      <c r="A482" s="93"/>
      <c r="C482" s="84" t="s">
        <v>214</v>
      </c>
      <c r="D482" s="84">
        <v>15</v>
      </c>
    </row>
    <row r="483" spans="1:5" x14ac:dyDescent="0.3">
      <c r="A483" s="93"/>
      <c r="C483" s="84" t="s">
        <v>215</v>
      </c>
      <c r="D483" s="84">
        <v>15</v>
      </c>
    </row>
    <row r="484" spans="1:5" x14ac:dyDescent="0.3">
      <c r="A484" s="93"/>
      <c r="C484" s="84" t="s">
        <v>216</v>
      </c>
      <c r="D484" s="84">
        <v>10</v>
      </c>
    </row>
    <row r="485" spans="1:5" x14ac:dyDescent="0.3">
      <c r="A485" s="93"/>
      <c r="C485" s="84" t="s">
        <v>217</v>
      </c>
      <c r="D485" s="84">
        <v>5</v>
      </c>
    </row>
    <row r="486" spans="1:5" x14ac:dyDescent="0.3">
      <c r="A486" s="93"/>
      <c r="C486" s="127">
        <v>0</v>
      </c>
      <c r="D486" s="84">
        <v>0</v>
      </c>
    </row>
    <row r="487" spans="1:5" x14ac:dyDescent="0.3">
      <c r="A487" s="135" t="s">
        <v>340</v>
      </c>
      <c r="B487" s="106" t="s">
        <v>309</v>
      </c>
      <c r="C487" s="106" t="s">
        <v>79</v>
      </c>
    </row>
    <row r="488" spans="1:5" x14ac:dyDescent="0.3">
      <c r="A488" s="136"/>
      <c r="B488" s="137"/>
      <c r="C488" s="137" t="s">
        <v>80</v>
      </c>
      <c r="D488" s="95"/>
      <c r="E488" s="95"/>
    </row>
    <row r="489" spans="1:5" x14ac:dyDescent="0.3">
      <c r="A489" s="124" t="s">
        <v>341</v>
      </c>
      <c r="B489" s="125"/>
      <c r="C489" s="125"/>
      <c r="D489" s="125"/>
      <c r="E489" s="124">
        <f>SUM(D490,D492,D494,D504,D508,D518,D528,D532,D542)</f>
        <v>170</v>
      </c>
    </row>
    <row r="490" spans="1:5" x14ac:dyDescent="0.3">
      <c r="A490" s="93" t="s">
        <v>342</v>
      </c>
      <c r="C490" s="84" t="s">
        <v>79</v>
      </c>
      <c r="D490" s="86">
        <v>20</v>
      </c>
    </row>
    <row r="491" spans="1:5" x14ac:dyDescent="0.3">
      <c r="A491" s="93"/>
      <c r="C491" s="84" t="s">
        <v>80</v>
      </c>
      <c r="D491" s="84">
        <v>0</v>
      </c>
    </row>
    <row r="492" spans="1:5" x14ac:dyDescent="0.3">
      <c r="A492" s="107" t="s">
        <v>343</v>
      </c>
      <c r="C492" s="84" t="s">
        <v>79</v>
      </c>
      <c r="D492" s="86">
        <v>10</v>
      </c>
    </row>
    <row r="493" spans="1:5" x14ac:dyDescent="0.3">
      <c r="A493" s="107"/>
      <c r="C493" s="84" t="s">
        <v>80</v>
      </c>
      <c r="D493" s="84">
        <v>0</v>
      </c>
    </row>
    <row r="494" spans="1:5" x14ac:dyDescent="0.3">
      <c r="A494" s="93" t="s">
        <v>344</v>
      </c>
      <c r="C494" s="84" t="s">
        <v>212</v>
      </c>
      <c r="D494" s="86">
        <v>20</v>
      </c>
    </row>
    <row r="495" spans="1:5" x14ac:dyDescent="0.3">
      <c r="A495" s="93"/>
      <c r="C495" s="84" t="s">
        <v>345</v>
      </c>
      <c r="D495" s="84">
        <v>20</v>
      </c>
    </row>
    <row r="496" spans="1:5" x14ac:dyDescent="0.3">
      <c r="A496" s="93"/>
      <c r="C496" s="84" t="s">
        <v>346</v>
      </c>
      <c r="D496" s="84">
        <v>15</v>
      </c>
    </row>
    <row r="497" spans="1:4" x14ac:dyDescent="0.3">
      <c r="A497" s="93"/>
      <c r="C497" s="84" t="s">
        <v>347</v>
      </c>
      <c r="D497" s="84">
        <v>15</v>
      </c>
    </row>
    <row r="498" spans="1:4" x14ac:dyDescent="0.3">
      <c r="A498" s="93"/>
      <c r="C498" s="84" t="s">
        <v>348</v>
      </c>
      <c r="D498" s="84">
        <v>10</v>
      </c>
    </row>
    <row r="499" spans="1:4" x14ac:dyDescent="0.3">
      <c r="A499" s="93"/>
      <c r="C499" s="84" t="s">
        <v>349</v>
      </c>
      <c r="D499" s="84">
        <v>10</v>
      </c>
    </row>
    <row r="500" spans="1:4" x14ac:dyDescent="0.3">
      <c r="A500" s="93"/>
      <c r="C500" s="84" t="s">
        <v>350</v>
      </c>
      <c r="D500" s="84">
        <v>10</v>
      </c>
    </row>
    <row r="501" spans="1:4" x14ac:dyDescent="0.3">
      <c r="A501" s="93"/>
      <c r="C501" s="84" t="s">
        <v>351</v>
      </c>
      <c r="D501" s="84">
        <v>5</v>
      </c>
    </row>
    <row r="502" spans="1:4" x14ac:dyDescent="0.3">
      <c r="A502" s="93"/>
      <c r="C502" s="84" t="s">
        <v>352</v>
      </c>
      <c r="D502" s="84">
        <v>5</v>
      </c>
    </row>
    <row r="503" spans="1:4" x14ac:dyDescent="0.3">
      <c r="A503" s="93"/>
      <c r="C503" s="84" t="s">
        <v>353</v>
      </c>
      <c r="D503" s="84">
        <v>0</v>
      </c>
    </row>
    <row r="504" spans="1:4" x14ac:dyDescent="0.3">
      <c r="A504" s="93" t="s">
        <v>354</v>
      </c>
      <c r="C504" s="84" t="s">
        <v>141</v>
      </c>
      <c r="D504" s="86">
        <v>10</v>
      </c>
    </row>
    <row r="505" spans="1:4" x14ac:dyDescent="0.3">
      <c r="A505" s="93"/>
      <c r="C505" s="84" t="s">
        <v>142</v>
      </c>
      <c r="D505" s="84">
        <v>0</v>
      </c>
    </row>
    <row r="506" spans="1:4" x14ac:dyDescent="0.3">
      <c r="A506" s="93"/>
      <c r="C506" s="84" t="s">
        <v>319</v>
      </c>
      <c r="D506" s="84">
        <v>5</v>
      </c>
    </row>
    <row r="507" spans="1:4" x14ac:dyDescent="0.3">
      <c r="A507" s="93"/>
      <c r="C507" s="84" t="s">
        <v>132</v>
      </c>
      <c r="D507" s="84">
        <v>0</v>
      </c>
    </row>
    <row r="508" spans="1:4" x14ac:dyDescent="0.3">
      <c r="A508" s="93" t="s">
        <v>355</v>
      </c>
      <c r="C508" s="84" t="s">
        <v>212</v>
      </c>
      <c r="D508" s="86">
        <v>25</v>
      </c>
    </row>
    <row r="509" spans="1:4" x14ac:dyDescent="0.3">
      <c r="A509" s="93"/>
      <c r="C509" s="84" t="s">
        <v>345</v>
      </c>
      <c r="D509" s="84">
        <v>20</v>
      </c>
    </row>
    <row r="510" spans="1:4" x14ac:dyDescent="0.3">
      <c r="A510" s="93"/>
      <c r="C510" s="84" t="s">
        <v>346</v>
      </c>
      <c r="D510" s="84">
        <v>20</v>
      </c>
    </row>
    <row r="511" spans="1:4" x14ac:dyDescent="0.3">
      <c r="A511" s="93"/>
      <c r="C511" s="84" t="s">
        <v>347</v>
      </c>
      <c r="D511" s="84">
        <v>15</v>
      </c>
    </row>
    <row r="512" spans="1:4" x14ac:dyDescent="0.3">
      <c r="A512" s="93"/>
      <c r="C512" s="84" t="s">
        <v>348</v>
      </c>
      <c r="D512" s="84">
        <v>15</v>
      </c>
    </row>
    <row r="513" spans="1:4" x14ac:dyDescent="0.3">
      <c r="A513" s="93"/>
      <c r="C513" s="84" t="s">
        <v>349</v>
      </c>
      <c r="D513" s="84">
        <v>10</v>
      </c>
    </row>
    <row r="514" spans="1:4" x14ac:dyDescent="0.3">
      <c r="A514" s="93"/>
      <c r="C514" s="84" t="s">
        <v>350</v>
      </c>
      <c r="D514" s="84">
        <v>10</v>
      </c>
    </row>
    <row r="515" spans="1:4" x14ac:dyDescent="0.3">
      <c r="A515" s="93"/>
      <c r="C515" s="84" t="s">
        <v>351</v>
      </c>
      <c r="D515" s="84">
        <v>5</v>
      </c>
    </row>
    <row r="516" spans="1:4" x14ac:dyDescent="0.3">
      <c r="A516" s="93"/>
      <c r="C516" s="84" t="s">
        <v>352</v>
      </c>
      <c r="D516" s="84">
        <v>5</v>
      </c>
    </row>
    <row r="517" spans="1:4" x14ac:dyDescent="0.3">
      <c r="A517" s="93"/>
      <c r="C517" s="84" t="s">
        <v>353</v>
      </c>
      <c r="D517" s="84">
        <v>0</v>
      </c>
    </row>
    <row r="518" spans="1:4" x14ac:dyDescent="0.3">
      <c r="A518" s="93" t="s">
        <v>356</v>
      </c>
      <c r="C518" s="84" t="s">
        <v>212</v>
      </c>
      <c r="D518" s="86">
        <v>30</v>
      </c>
    </row>
    <row r="519" spans="1:4" x14ac:dyDescent="0.3">
      <c r="A519" s="93"/>
      <c r="C519" s="84" t="s">
        <v>345</v>
      </c>
      <c r="D519" s="84">
        <v>25</v>
      </c>
    </row>
    <row r="520" spans="1:4" x14ac:dyDescent="0.3">
      <c r="A520" s="93"/>
      <c r="C520" s="84" t="s">
        <v>346</v>
      </c>
      <c r="D520" s="84">
        <v>20</v>
      </c>
    </row>
    <row r="521" spans="1:4" x14ac:dyDescent="0.3">
      <c r="A521" s="93"/>
      <c r="C521" s="84" t="s">
        <v>347</v>
      </c>
      <c r="D521" s="84">
        <v>15</v>
      </c>
    </row>
    <row r="522" spans="1:4" x14ac:dyDescent="0.3">
      <c r="A522" s="93"/>
      <c r="C522" s="84" t="s">
        <v>348</v>
      </c>
      <c r="D522" s="84">
        <v>15</v>
      </c>
    </row>
    <row r="523" spans="1:4" x14ac:dyDescent="0.3">
      <c r="A523" s="93"/>
      <c r="C523" s="84" t="s">
        <v>349</v>
      </c>
      <c r="D523" s="84">
        <v>10</v>
      </c>
    </row>
    <row r="524" spans="1:4" x14ac:dyDescent="0.3">
      <c r="A524" s="93"/>
      <c r="C524" s="84" t="s">
        <v>350</v>
      </c>
      <c r="D524" s="84">
        <v>10</v>
      </c>
    </row>
    <row r="525" spans="1:4" x14ac:dyDescent="0.3">
      <c r="A525" s="93"/>
      <c r="C525" s="84" t="s">
        <v>351</v>
      </c>
      <c r="D525" s="84">
        <v>5</v>
      </c>
    </row>
    <row r="526" spans="1:4" x14ac:dyDescent="0.3">
      <c r="A526" s="93"/>
      <c r="C526" s="84" t="s">
        <v>352</v>
      </c>
      <c r="D526" s="84">
        <v>5</v>
      </c>
    </row>
    <row r="527" spans="1:4" x14ac:dyDescent="0.3">
      <c r="A527" s="93"/>
      <c r="C527" s="84" t="s">
        <v>353</v>
      </c>
      <c r="D527" s="84">
        <v>0</v>
      </c>
    </row>
    <row r="528" spans="1:4" x14ac:dyDescent="0.3">
      <c r="A528" s="93" t="s">
        <v>357</v>
      </c>
      <c r="C528" s="84" t="s">
        <v>141</v>
      </c>
      <c r="D528" s="86">
        <v>10</v>
      </c>
    </row>
    <row r="529" spans="1:4" x14ac:dyDescent="0.3">
      <c r="A529" s="93"/>
      <c r="C529" s="84" t="s">
        <v>142</v>
      </c>
      <c r="D529" s="84">
        <v>0</v>
      </c>
    </row>
    <row r="530" spans="1:4" x14ac:dyDescent="0.3">
      <c r="A530" s="93"/>
      <c r="C530" s="84" t="s">
        <v>319</v>
      </c>
      <c r="D530" s="84">
        <v>5</v>
      </c>
    </row>
    <row r="531" spans="1:4" x14ac:dyDescent="0.3">
      <c r="A531" s="93"/>
      <c r="C531" s="84" t="s">
        <v>132</v>
      </c>
      <c r="D531" s="84">
        <v>0</v>
      </c>
    </row>
    <row r="532" spans="1:4" x14ac:dyDescent="0.3">
      <c r="A532" s="93" t="s">
        <v>358</v>
      </c>
      <c r="C532" s="84" t="s">
        <v>212</v>
      </c>
      <c r="D532" s="86">
        <v>25</v>
      </c>
    </row>
    <row r="533" spans="1:4" x14ac:dyDescent="0.3">
      <c r="A533" s="93"/>
      <c r="C533" s="84" t="s">
        <v>345</v>
      </c>
      <c r="D533" s="84">
        <v>20</v>
      </c>
    </row>
    <row r="534" spans="1:4" x14ac:dyDescent="0.3">
      <c r="A534" s="93"/>
      <c r="C534" s="84" t="s">
        <v>346</v>
      </c>
      <c r="D534" s="84">
        <v>20</v>
      </c>
    </row>
    <row r="535" spans="1:4" x14ac:dyDescent="0.3">
      <c r="A535" s="93"/>
      <c r="C535" s="84" t="s">
        <v>347</v>
      </c>
      <c r="D535" s="84">
        <v>15</v>
      </c>
    </row>
    <row r="536" spans="1:4" x14ac:dyDescent="0.3">
      <c r="A536" s="93"/>
      <c r="C536" s="84" t="s">
        <v>348</v>
      </c>
      <c r="D536" s="84">
        <v>15</v>
      </c>
    </row>
    <row r="537" spans="1:4" x14ac:dyDescent="0.3">
      <c r="A537" s="93"/>
      <c r="C537" s="84" t="s">
        <v>349</v>
      </c>
      <c r="D537" s="84">
        <v>10</v>
      </c>
    </row>
    <row r="538" spans="1:4" x14ac:dyDescent="0.3">
      <c r="A538" s="93"/>
      <c r="C538" s="84" t="s">
        <v>350</v>
      </c>
      <c r="D538" s="84">
        <v>10</v>
      </c>
    </row>
    <row r="539" spans="1:4" x14ac:dyDescent="0.3">
      <c r="A539" s="93"/>
      <c r="C539" s="84" t="s">
        <v>351</v>
      </c>
      <c r="D539" s="84">
        <v>5</v>
      </c>
    </row>
    <row r="540" spans="1:4" x14ac:dyDescent="0.3">
      <c r="A540" s="93"/>
      <c r="C540" s="84" t="s">
        <v>352</v>
      </c>
      <c r="D540" s="84">
        <v>5</v>
      </c>
    </row>
    <row r="541" spans="1:4" x14ac:dyDescent="0.3">
      <c r="A541" s="93"/>
      <c r="C541" s="84" t="s">
        <v>353</v>
      </c>
      <c r="D541" s="84">
        <v>0</v>
      </c>
    </row>
    <row r="542" spans="1:4" x14ac:dyDescent="0.3">
      <c r="A542" s="93" t="s">
        <v>359</v>
      </c>
      <c r="C542" s="84" t="s">
        <v>212</v>
      </c>
      <c r="D542" s="86">
        <v>20</v>
      </c>
    </row>
    <row r="543" spans="1:4" x14ac:dyDescent="0.3">
      <c r="A543" s="93"/>
      <c r="C543" s="84" t="s">
        <v>345</v>
      </c>
      <c r="D543" s="84">
        <v>15</v>
      </c>
    </row>
    <row r="544" spans="1:4" x14ac:dyDescent="0.3">
      <c r="A544" s="93"/>
      <c r="C544" s="84" t="s">
        <v>346</v>
      </c>
      <c r="D544" s="84">
        <v>15</v>
      </c>
    </row>
    <row r="545" spans="1:4" x14ac:dyDescent="0.3">
      <c r="A545" s="93"/>
      <c r="C545" s="84" t="s">
        <v>347</v>
      </c>
      <c r="D545" s="84">
        <v>15</v>
      </c>
    </row>
    <row r="546" spans="1:4" x14ac:dyDescent="0.3">
      <c r="A546" s="93"/>
      <c r="C546" s="84" t="s">
        <v>348</v>
      </c>
      <c r="D546" s="84">
        <v>10</v>
      </c>
    </row>
    <row r="547" spans="1:4" x14ac:dyDescent="0.3">
      <c r="A547" s="93"/>
      <c r="C547" s="84" t="s">
        <v>349</v>
      </c>
      <c r="D547" s="84">
        <v>10</v>
      </c>
    </row>
    <row r="548" spans="1:4" x14ac:dyDescent="0.3">
      <c r="A548" s="93"/>
      <c r="C548" s="84" t="s">
        <v>350</v>
      </c>
      <c r="D548" s="84">
        <v>10</v>
      </c>
    </row>
    <row r="549" spans="1:4" x14ac:dyDescent="0.3">
      <c r="A549" s="93"/>
      <c r="C549" s="84" t="s">
        <v>351</v>
      </c>
      <c r="D549" s="84">
        <v>5</v>
      </c>
    </row>
    <row r="550" spans="1:4" x14ac:dyDescent="0.3">
      <c r="A550" s="93"/>
      <c r="C550" s="84" t="s">
        <v>352</v>
      </c>
      <c r="D550" s="84">
        <v>5</v>
      </c>
    </row>
    <row r="551" spans="1:4" x14ac:dyDescent="0.3">
      <c r="A551" s="94"/>
      <c r="B551" s="95"/>
      <c r="C551" s="95" t="s">
        <v>353</v>
      </c>
      <c r="D551" s="95">
        <v>0</v>
      </c>
    </row>
  </sheetData>
  <mergeCells count="173">
    <mergeCell ref="A518:A527"/>
    <mergeCell ref="A528:A531"/>
    <mergeCell ref="A532:A541"/>
    <mergeCell ref="A542:A551"/>
    <mergeCell ref="A487:A488"/>
    <mergeCell ref="A490:A491"/>
    <mergeCell ref="A492:A493"/>
    <mergeCell ref="A494:A503"/>
    <mergeCell ref="A504:A507"/>
    <mergeCell ref="A508:A517"/>
    <mergeCell ref="A455:A461"/>
    <mergeCell ref="A462:A468"/>
    <mergeCell ref="A469:A470"/>
    <mergeCell ref="A471:A472"/>
    <mergeCell ref="A473:A479"/>
    <mergeCell ref="A480:A486"/>
    <mergeCell ref="A432:A435"/>
    <mergeCell ref="A436:A440"/>
    <mergeCell ref="A441:A442"/>
    <mergeCell ref="A443:A444"/>
    <mergeCell ref="A446:A447"/>
    <mergeCell ref="A448:A454"/>
    <mergeCell ref="A411:A412"/>
    <mergeCell ref="A413:A414"/>
    <mergeCell ref="A415:A416"/>
    <mergeCell ref="A417:A419"/>
    <mergeCell ref="A421:A424"/>
    <mergeCell ref="A425:A431"/>
    <mergeCell ref="A389:A395"/>
    <mergeCell ref="B389:B395"/>
    <mergeCell ref="A396:A402"/>
    <mergeCell ref="B396:B402"/>
    <mergeCell ref="A403:A409"/>
    <mergeCell ref="B403:B409"/>
    <mergeCell ref="A362:A367"/>
    <mergeCell ref="A368:A374"/>
    <mergeCell ref="B368:B374"/>
    <mergeCell ref="A375:A381"/>
    <mergeCell ref="B375:B381"/>
    <mergeCell ref="A382:A388"/>
    <mergeCell ref="B382:B388"/>
    <mergeCell ref="A342:A343"/>
    <mergeCell ref="A344:A347"/>
    <mergeCell ref="A348:A349"/>
    <mergeCell ref="A350:A355"/>
    <mergeCell ref="A356:A357"/>
    <mergeCell ref="A360:A361"/>
    <mergeCell ref="A330:A331"/>
    <mergeCell ref="A332:A333"/>
    <mergeCell ref="A334:A335"/>
    <mergeCell ref="A336:A337"/>
    <mergeCell ref="A338:A339"/>
    <mergeCell ref="A340:A341"/>
    <mergeCell ref="A311:A312"/>
    <mergeCell ref="A313:A314"/>
    <mergeCell ref="A315:A316"/>
    <mergeCell ref="A317:A319"/>
    <mergeCell ref="A320:A325"/>
    <mergeCell ref="A326:A328"/>
    <mergeCell ref="A298:A299"/>
    <mergeCell ref="A300:A301"/>
    <mergeCell ref="A302:A303"/>
    <mergeCell ref="A304:A305"/>
    <mergeCell ref="A306:A307"/>
    <mergeCell ref="A308:A309"/>
    <mergeCell ref="A285:A286"/>
    <mergeCell ref="A287:A289"/>
    <mergeCell ref="A290:A291"/>
    <mergeCell ref="A292:A293"/>
    <mergeCell ref="A294:A295"/>
    <mergeCell ref="A296:A297"/>
    <mergeCell ref="A272:A273"/>
    <mergeCell ref="A274:A275"/>
    <mergeCell ref="A277:A278"/>
    <mergeCell ref="A279:A280"/>
    <mergeCell ref="A281:A282"/>
    <mergeCell ref="A283:A284"/>
    <mergeCell ref="A260:A261"/>
    <mergeCell ref="A262:A263"/>
    <mergeCell ref="A264:A265"/>
    <mergeCell ref="A266:A267"/>
    <mergeCell ref="A268:A269"/>
    <mergeCell ref="A270:A271"/>
    <mergeCell ref="A244:A245"/>
    <mergeCell ref="A246:A247"/>
    <mergeCell ref="A248:A253"/>
    <mergeCell ref="A254:A255"/>
    <mergeCell ref="A256:A257"/>
    <mergeCell ref="A258:A259"/>
    <mergeCell ref="A232:A233"/>
    <mergeCell ref="A234:A235"/>
    <mergeCell ref="A236:A237"/>
    <mergeCell ref="A238:A239"/>
    <mergeCell ref="A240:A241"/>
    <mergeCell ref="A242:A243"/>
    <mergeCell ref="A216:A218"/>
    <mergeCell ref="A219:A221"/>
    <mergeCell ref="A224:A225"/>
    <mergeCell ref="A226:A227"/>
    <mergeCell ref="A228:A229"/>
    <mergeCell ref="A230:A231"/>
    <mergeCell ref="A196:A198"/>
    <mergeCell ref="A199:A201"/>
    <mergeCell ref="A202:A205"/>
    <mergeCell ref="A206:A208"/>
    <mergeCell ref="A210:A212"/>
    <mergeCell ref="A213:A215"/>
    <mergeCell ref="A177:A179"/>
    <mergeCell ref="A180:A182"/>
    <mergeCell ref="A184:A186"/>
    <mergeCell ref="A187:A189"/>
    <mergeCell ref="A190:A192"/>
    <mergeCell ref="A193:A195"/>
    <mergeCell ref="A155:A157"/>
    <mergeCell ref="A158:A160"/>
    <mergeCell ref="A162:A164"/>
    <mergeCell ref="A165:A168"/>
    <mergeCell ref="A169:A172"/>
    <mergeCell ref="A173:A176"/>
    <mergeCell ref="A134:A135"/>
    <mergeCell ref="A137:A139"/>
    <mergeCell ref="A140:A143"/>
    <mergeCell ref="A144:A147"/>
    <mergeCell ref="A148:A151"/>
    <mergeCell ref="A152:A154"/>
    <mergeCell ref="A119:A121"/>
    <mergeCell ref="A122:A124"/>
    <mergeCell ref="A125:A127"/>
    <mergeCell ref="A128:A129"/>
    <mergeCell ref="A130:A131"/>
    <mergeCell ref="A132:A133"/>
    <mergeCell ref="A100:A104"/>
    <mergeCell ref="A105:A106"/>
    <mergeCell ref="A107:A108"/>
    <mergeCell ref="A109:A110"/>
    <mergeCell ref="A113:A115"/>
    <mergeCell ref="A116:A118"/>
    <mergeCell ref="A78:A79"/>
    <mergeCell ref="A80:A84"/>
    <mergeCell ref="A85:A87"/>
    <mergeCell ref="A88:A92"/>
    <mergeCell ref="A93:A96"/>
    <mergeCell ref="A97:A99"/>
    <mergeCell ref="A61:A62"/>
    <mergeCell ref="A63:A66"/>
    <mergeCell ref="B63:B66"/>
    <mergeCell ref="A67:A72"/>
    <mergeCell ref="A74:A75"/>
    <mergeCell ref="A76:A77"/>
    <mergeCell ref="A45:A47"/>
    <mergeCell ref="B45:B47"/>
    <mergeCell ref="A48:A50"/>
    <mergeCell ref="A51:A55"/>
    <mergeCell ref="A56:A58"/>
    <mergeCell ref="A59:A60"/>
    <mergeCell ref="A34:A35"/>
    <mergeCell ref="A36:A37"/>
    <mergeCell ref="A38:A39"/>
    <mergeCell ref="A40:A41"/>
    <mergeCell ref="A42:A44"/>
    <mergeCell ref="B42:B44"/>
    <mergeCell ref="A19:A20"/>
    <mergeCell ref="A21:A22"/>
    <mergeCell ref="A23:A24"/>
    <mergeCell ref="A25:A26"/>
    <mergeCell ref="A27:A29"/>
    <mergeCell ref="A30:A32"/>
    <mergeCell ref="A5:A7"/>
    <mergeCell ref="A8:A10"/>
    <mergeCell ref="A11:A12"/>
    <mergeCell ref="A13:A14"/>
    <mergeCell ref="A15:A16"/>
    <mergeCell ref="A17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B37D-0740-4916-829C-6CDAB6BB5FDC}">
  <dimension ref="A1:X40"/>
  <sheetViews>
    <sheetView zoomScale="96" zoomScaleNormal="80" workbookViewId="0">
      <pane xSplit="1" topLeftCell="B1" activePane="topRight" state="frozen"/>
      <selection pane="topRight" activeCell="B1" sqref="B1:D1"/>
    </sheetView>
  </sheetViews>
  <sheetFormatPr defaultColWidth="9.26953125" defaultRowHeight="14.5" x14ac:dyDescent="0.35"/>
  <cols>
    <col min="18" max="19" width="10" customWidth="1"/>
    <col min="20" max="20" width="10.1796875" customWidth="1"/>
    <col min="21" max="21" width="10.26953125" customWidth="1"/>
    <col min="22" max="22" width="10.90625" style="5" customWidth="1"/>
    <col min="23" max="23" width="10.90625" style="45" customWidth="1"/>
    <col min="24" max="24" width="11.08984375" customWidth="1"/>
  </cols>
  <sheetData>
    <row r="1" spans="1:24" x14ac:dyDescent="0.35">
      <c r="A1" s="33"/>
      <c r="B1" s="64" t="s">
        <v>0</v>
      </c>
      <c r="C1" s="65"/>
      <c r="D1" s="66"/>
      <c r="E1" s="67" t="s">
        <v>1</v>
      </c>
      <c r="F1" s="68"/>
      <c r="G1" s="68"/>
      <c r="H1" s="69"/>
      <c r="I1" s="70" t="s">
        <v>2</v>
      </c>
      <c r="J1" s="71"/>
      <c r="K1" s="71"/>
      <c r="L1" s="71"/>
      <c r="M1" s="72"/>
      <c r="N1" s="61" t="s">
        <v>3</v>
      </c>
      <c r="O1" s="62"/>
      <c r="P1" s="62"/>
      <c r="Q1" s="63"/>
      <c r="R1" s="20" t="s">
        <v>0</v>
      </c>
      <c r="S1" s="52" t="s">
        <v>1</v>
      </c>
      <c r="T1" s="57" t="s">
        <v>2</v>
      </c>
      <c r="U1" s="38" t="s">
        <v>3</v>
      </c>
      <c r="V1" s="43" t="s">
        <v>65</v>
      </c>
      <c r="W1" s="44" t="s">
        <v>66</v>
      </c>
      <c r="X1" s="42" t="s">
        <v>57</v>
      </c>
    </row>
    <row r="2" spans="1:24" ht="36" x14ac:dyDescent="0.35">
      <c r="A2" s="15" t="s">
        <v>7</v>
      </c>
      <c r="B2" s="16" t="s">
        <v>52</v>
      </c>
      <c r="C2" s="17" t="s">
        <v>51</v>
      </c>
      <c r="D2" s="18" t="s">
        <v>50</v>
      </c>
      <c r="E2" s="17" t="s">
        <v>4</v>
      </c>
      <c r="F2" s="17" t="s">
        <v>5</v>
      </c>
      <c r="G2" s="17" t="s">
        <v>6</v>
      </c>
      <c r="H2" s="18" t="s">
        <v>8</v>
      </c>
      <c r="I2" s="19" t="s">
        <v>39</v>
      </c>
      <c r="J2" s="17" t="s">
        <v>40</v>
      </c>
      <c r="K2" s="17" t="s">
        <v>41</v>
      </c>
      <c r="L2" s="17" t="s">
        <v>42</v>
      </c>
      <c r="M2" s="18" t="s">
        <v>43</v>
      </c>
      <c r="N2" s="17" t="s">
        <v>62</v>
      </c>
      <c r="O2" s="17" t="s">
        <v>9</v>
      </c>
      <c r="P2" s="17" t="s">
        <v>53</v>
      </c>
      <c r="Q2" s="17" t="s">
        <v>54</v>
      </c>
      <c r="R2" s="49"/>
      <c r="S2" s="53"/>
      <c r="T2" s="49"/>
      <c r="U2" s="49"/>
      <c r="V2" s="58"/>
      <c r="W2" s="59"/>
      <c r="X2" s="60"/>
    </row>
    <row r="3" spans="1:24" s="23" customFormat="1" x14ac:dyDescent="0.35">
      <c r="A3" s="22" t="s">
        <v>10</v>
      </c>
      <c r="B3" s="22">
        <v>220</v>
      </c>
      <c r="C3" s="22">
        <v>215</v>
      </c>
      <c r="D3" s="21">
        <v>210</v>
      </c>
      <c r="E3" s="22">
        <v>240</v>
      </c>
      <c r="F3" s="22">
        <v>160</v>
      </c>
      <c r="G3" s="22">
        <v>100</v>
      </c>
      <c r="H3" s="36">
        <v>150</v>
      </c>
      <c r="I3" s="22">
        <v>140</v>
      </c>
      <c r="J3" s="22">
        <v>130</v>
      </c>
      <c r="K3" s="22">
        <v>120</v>
      </c>
      <c r="L3" s="22">
        <v>150</v>
      </c>
      <c r="M3" s="36">
        <v>110</v>
      </c>
      <c r="N3" s="22">
        <v>160</v>
      </c>
      <c r="O3" s="22">
        <v>150</v>
      </c>
      <c r="P3" s="22">
        <v>170</v>
      </c>
      <c r="Q3" s="22">
        <v>170</v>
      </c>
      <c r="R3" s="50">
        <v>645</v>
      </c>
      <c r="S3" s="54">
        <v>650</v>
      </c>
      <c r="T3" s="50">
        <v>650</v>
      </c>
      <c r="U3" s="39">
        <v>650</v>
      </c>
      <c r="V3" s="37">
        <v>2595</v>
      </c>
      <c r="W3" s="46"/>
      <c r="X3" s="40"/>
    </row>
    <row r="4" spans="1:24" s="25" customFormat="1" x14ac:dyDescent="0.35">
      <c r="A4" t="s">
        <v>11</v>
      </c>
      <c r="B4" s="25">
        <v>100</v>
      </c>
      <c r="C4" s="25">
        <v>180</v>
      </c>
      <c r="D4" s="24">
        <v>155</v>
      </c>
      <c r="E4" s="7">
        <v>160</v>
      </c>
      <c r="F4" s="25">
        <v>160</v>
      </c>
      <c r="G4" s="25">
        <v>75</v>
      </c>
      <c r="H4" s="24">
        <v>140</v>
      </c>
      <c r="I4" s="25">
        <v>85</v>
      </c>
      <c r="J4" s="25">
        <v>80</v>
      </c>
      <c r="K4" s="25">
        <v>45</v>
      </c>
      <c r="L4" s="25">
        <v>100</v>
      </c>
      <c r="M4" s="24">
        <v>20</v>
      </c>
      <c r="N4" s="25">
        <v>155</v>
      </c>
      <c r="O4" s="25">
        <v>85</v>
      </c>
      <c r="P4" s="25">
        <v>100</v>
      </c>
      <c r="Q4" s="25">
        <v>70</v>
      </c>
      <c r="R4" s="46">
        <v>435</v>
      </c>
      <c r="S4" s="55">
        <v>535</v>
      </c>
      <c r="T4" s="46">
        <v>330</v>
      </c>
      <c r="U4" s="29">
        <v>410</v>
      </c>
      <c r="V4" s="30">
        <v>0.65900000000000003</v>
      </c>
      <c r="W4" s="47">
        <v>15</v>
      </c>
      <c r="X4" s="40" t="s">
        <v>48</v>
      </c>
    </row>
    <row r="5" spans="1:24" s="25" customFormat="1" x14ac:dyDescent="0.35">
      <c r="A5" t="s">
        <v>12</v>
      </c>
      <c r="B5" s="25">
        <v>165</v>
      </c>
      <c r="C5" s="25">
        <v>180</v>
      </c>
      <c r="D5" s="24">
        <v>95</v>
      </c>
      <c r="E5" s="7">
        <v>155</v>
      </c>
      <c r="F5" s="25">
        <v>150</v>
      </c>
      <c r="G5" s="25">
        <v>75</v>
      </c>
      <c r="H5" s="24">
        <v>45</v>
      </c>
      <c r="I5" s="25">
        <v>100</v>
      </c>
      <c r="J5" s="25">
        <v>75</v>
      </c>
      <c r="K5" s="25">
        <v>75</v>
      </c>
      <c r="L5" s="25">
        <v>80</v>
      </c>
      <c r="M5" s="24">
        <v>0</v>
      </c>
      <c r="N5" s="25">
        <v>135</v>
      </c>
      <c r="O5" s="25">
        <v>85</v>
      </c>
      <c r="P5" s="25">
        <v>140</v>
      </c>
      <c r="Q5" s="25">
        <v>115</v>
      </c>
      <c r="R5" s="46">
        <v>440</v>
      </c>
      <c r="S5" s="55">
        <v>435</v>
      </c>
      <c r="T5" s="46">
        <v>330</v>
      </c>
      <c r="U5" s="29">
        <v>475</v>
      </c>
      <c r="V5" s="30">
        <v>0.64739999999999998</v>
      </c>
      <c r="W5" s="47">
        <v>16</v>
      </c>
      <c r="X5" s="40" t="s">
        <v>48</v>
      </c>
    </row>
    <row r="6" spans="1:24" s="25" customFormat="1" x14ac:dyDescent="0.35">
      <c r="A6" t="s">
        <v>13</v>
      </c>
      <c r="B6" s="25">
        <v>155</v>
      </c>
      <c r="C6" s="25">
        <v>180</v>
      </c>
      <c r="D6" s="24">
        <v>140</v>
      </c>
      <c r="E6" s="7">
        <v>170</v>
      </c>
      <c r="F6" s="25">
        <v>125</v>
      </c>
      <c r="G6" s="25">
        <v>50</v>
      </c>
      <c r="H6" s="24">
        <v>30</v>
      </c>
      <c r="I6" s="25">
        <v>90</v>
      </c>
      <c r="J6" s="25">
        <v>55</v>
      </c>
      <c r="K6" s="25">
        <v>30</v>
      </c>
      <c r="L6" s="25">
        <v>130</v>
      </c>
      <c r="M6" s="24">
        <v>15</v>
      </c>
      <c r="N6" s="25">
        <v>80</v>
      </c>
      <c r="O6" s="25">
        <v>70</v>
      </c>
      <c r="P6" s="25">
        <v>60</v>
      </c>
      <c r="Q6" s="25">
        <v>100</v>
      </c>
      <c r="R6" s="46">
        <v>475</v>
      </c>
      <c r="S6" s="55">
        <v>385</v>
      </c>
      <c r="T6" s="46">
        <v>320</v>
      </c>
      <c r="U6" s="29">
        <v>310</v>
      </c>
      <c r="V6" s="30">
        <v>0.57420000000000004</v>
      </c>
      <c r="W6" s="47">
        <v>21</v>
      </c>
      <c r="X6" s="40" t="s">
        <v>48</v>
      </c>
    </row>
    <row r="7" spans="1:24" s="25" customFormat="1" x14ac:dyDescent="0.35">
      <c r="A7" s="6" t="s">
        <v>14</v>
      </c>
      <c r="B7" s="7">
        <v>195</v>
      </c>
      <c r="C7" s="7">
        <v>190</v>
      </c>
      <c r="D7" s="34">
        <v>190</v>
      </c>
      <c r="E7" s="7">
        <v>170</v>
      </c>
      <c r="F7" s="25">
        <v>110</v>
      </c>
      <c r="G7" s="25">
        <v>65</v>
      </c>
      <c r="H7" s="24">
        <v>85</v>
      </c>
      <c r="I7" s="25">
        <v>80</v>
      </c>
      <c r="J7" s="25">
        <v>90</v>
      </c>
      <c r="K7" s="25">
        <v>55</v>
      </c>
      <c r="L7" s="25">
        <v>110</v>
      </c>
      <c r="M7" s="24">
        <v>0</v>
      </c>
      <c r="N7" s="25">
        <v>130</v>
      </c>
      <c r="O7" s="25">
        <v>75</v>
      </c>
      <c r="P7" s="25">
        <v>140</v>
      </c>
      <c r="Q7" s="25">
        <v>90</v>
      </c>
      <c r="R7" s="46">
        <v>575</v>
      </c>
      <c r="S7" s="55">
        <v>445</v>
      </c>
      <c r="T7" s="46">
        <v>335</v>
      </c>
      <c r="U7" s="29">
        <v>435</v>
      </c>
      <c r="V7" s="30">
        <v>0.68979999999999997</v>
      </c>
      <c r="W7" s="47">
        <v>11</v>
      </c>
      <c r="X7" s="40" t="s">
        <v>48</v>
      </c>
    </row>
    <row r="8" spans="1:24" s="25" customFormat="1" x14ac:dyDescent="0.35">
      <c r="A8" s="6" t="s">
        <v>15</v>
      </c>
      <c r="B8" s="7">
        <v>195</v>
      </c>
      <c r="C8" s="7">
        <v>205</v>
      </c>
      <c r="D8" s="34">
        <v>175</v>
      </c>
      <c r="E8" s="7">
        <v>200</v>
      </c>
      <c r="F8" s="25">
        <v>160</v>
      </c>
      <c r="G8" s="25">
        <v>75</v>
      </c>
      <c r="H8" s="24">
        <v>130</v>
      </c>
      <c r="I8" s="25">
        <v>120</v>
      </c>
      <c r="J8" s="25">
        <v>120</v>
      </c>
      <c r="K8" s="25">
        <v>70</v>
      </c>
      <c r="L8" s="25">
        <v>95</v>
      </c>
      <c r="M8" s="24">
        <v>10</v>
      </c>
      <c r="N8" s="25">
        <v>145</v>
      </c>
      <c r="O8" s="25">
        <v>115</v>
      </c>
      <c r="P8" s="25">
        <v>160</v>
      </c>
      <c r="Q8" s="25">
        <v>110</v>
      </c>
      <c r="R8" s="46">
        <v>575</v>
      </c>
      <c r="S8" s="55">
        <v>560</v>
      </c>
      <c r="T8" s="46">
        <v>415</v>
      </c>
      <c r="U8" s="29">
        <v>530</v>
      </c>
      <c r="V8" s="30">
        <v>0.80149999999999999</v>
      </c>
      <c r="W8" s="47">
        <v>4</v>
      </c>
      <c r="X8" s="40" t="s">
        <v>64</v>
      </c>
    </row>
    <row r="9" spans="1:24" s="25" customFormat="1" x14ac:dyDescent="0.35">
      <c r="A9" s="6" t="s">
        <v>16</v>
      </c>
      <c r="B9" s="7">
        <v>180</v>
      </c>
      <c r="C9" s="7">
        <v>180</v>
      </c>
      <c r="D9" s="34">
        <v>130</v>
      </c>
      <c r="E9" s="7">
        <v>130</v>
      </c>
      <c r="F9" s="25">
        <v>45</v>
      </c>
      <c r="G9" s="25">
        <v>30</v>
      </c>
      <c r="H9" s="24">
        <v>80</v>
      </c>
      <c r="I9" s="25">
        <v>115</v>
      </c>
      <c r="J9" s="25">
        <v>45</v>
      </c>
      <c r="K9" s="25">
        <v>35</v>
      </c>
      <c r="L9" s="25">
        <v>105</v>
      </c>
      <c r="M9" s="24">
        <v>25</v>
      </c>
      <c r="N9" s="25">
        <v>135</v>
      </c>
      <c r="O9" s="25">
        <v>125</v>
      </c>
      <c r="P9" s="25">
        <v>170</v>
      </c>
      <c r="Q9" s="25">
        <v>115</v>
      </c>
      <c r="R9" s="46">
        <v>490</v>
      </c>
      <c r="S9" s="55">
        <v>290</v>
      </c>
      <c r="T9" s="46">
        <v>325</v>
      </c>
      <c r="U9" s="29">
        <v>545</v>
      </c>
      <c r="V9" s="30">
        <v>0.63580000000000003</v>
      </c>
      <c r="W9" s="47">
        <v>18</v>
      </c>
      <c r="X9" s="40" t="s">
        <v>48</v>
      </c>
    </row>
    <row r="10" spans="1:24" s="25" customFormat="1" x14ac:dyDescent="0.35">
      <c r="A10" s="6" t="s">
        <v>17</v>
      </c>
      <c r="B10" s="7">
        <v>205</v>
      </c>
      <c r="C10" s="7">
        <v>205</v>
      </c>
      <c r="D10" s="34">
        <v>200</v>
      </c>
      <c r="E10" s="7">
        <v>160</v>
      </c>
      <c r="F10" s="25">
        <v>110</v>
      </c>
      <c r="G10" s="25">
        <v>55</v>
      </c>
      <c r="H10" s="24">
        <v>70</v>
      </c>
      <c r="I10" s="25">
        <v>130</v>
      </c>
      <c r="J10" s="25">
        <v>85</v>
      </c>
      <c r="K10" s="25">
        <v>80</v>
      </c>
      <c r="L10" s="25">
        <v>140</v>
      </c>
      <c r="M10" s="24">
        <v>75</v>
      </c>
      <c r="N10" s="25">
        <v>130</v>
      </c>
      <c r="O10" s="25">
        <v>110</v>
      </c>
      <c r="P10" s="25">
        <v>155</v>
      </c>
      <c r="Q10" s="25">
        <v>85</v>
      </c>
      <c r="R10" s="46">
        <v>610</v>
      </c>
      <c r="S10" s="55">
        <v>420</v>
      </c>
      <c r="T10" s="46">
        <v>510</v>
      </c>
      <c r="U10" s="29">
        <v>480</v>
      </c>
      <c r="V10" s="30">
        <v>0.77839999999999998</v>
      </c>
      <c r="W10" s="47">
        <v>6</v>
      </c>
      <c r="X10" s="40" t="s">
        <v>64</v>
      </c>
    </row>
    <row r="11" spans="1:24" s="25" customFormat="1" x14ac:dyDescent="0.35">
      <c r="A11" s="6" t="s">
        <v>18</v>
      </c>
      <c r="B11" s="7">
        <v>175</v>
      </c>
      <c r="C11" s="7">
        <v>175</v>
      </c>
      <c r="D11" s="34">
        <v>190</v>
      </c>
      <c r="E11" s="7">
        <v>185</v>
      </c>
      <c r="F11" s="25">
        <v>115</v>
      </c>
      <c r="G11" s="25">
        <v>75</v>
      </c>
      <c r="H11" s="24">
        <v>70</v>
      </c>
      <c r="I11" s="25">
        <v>110</v>
      </c>
      <c r="J11" s="25">
        <v>90</v>
      </c>
      <c r="K11" s="25">
        <v>45</v>
      </c>
      <c r="L11" s="25">
        <v>105</v>
      </c>
      <c r="M11" s="24">
        <v>0</v>
      </c>
      <c r="N11" s="25">
        <v>130</v>
      </c>
      <c r="O11" s="25">
        <v>105</v>
      </c>
      <c r="P11" s="25">
        <v>90</v>
      </c>
      <c r="Q11" s="25">
        <v>100</v>
      </c>
      <c r="R11" s="46">
        <v>540</v>
      </c>
      <c r="S11" s="55">
        <v>435</v>
      </c>
      <c r="T11" s="46">
        <v>350</v>
      </c>
      <c r="U11" s="29">
        <v>425</v>
      </c>
      <c r="V11" s="30">
        <v>0.6744</v>
      </c>
      <c r="W11" s="47">
        <v>13</v>
      </c>
      <c r="X11" s="40" t="s">
        <v>48</v>
      </c>
    </row>
    <row r="12" spans="1:24" s="25" customFormat="1" x14ac:dyDescent="0.35">
      <c r="A12" s="6" t="s">
        <v>19</v>
      </c>
      <c r="B12" s="7">
        <v>170</v>
      </c>
      <c r="C12" s="7">
        <v>140</v>
      </c>
      <c r="D12" s="34">
        <v>155</v>
      </c>
      <c r="E12" s="7">
        <v>200</v>
      </c>
      <c r="F12" s="25">
        <v>160</v>
      </c>
      <c r="G12" s="25">
        <v>65</v>
      </c>
      <c r="H12" s="24">
        <v>125</v>
      </c>
      <c r="I12" s="25">
        <v>100</v>
      </c>
      <c r="J12" s="25">
        <v>115</v>
      </c>
      <c r="K12" s="25">
        <v>70</v>
      </c>
      <c r="L12" s="25">
        <v>140</v>
      </c>
      <c r="M12" s="24">
        <v>20</v>
      </c>
      <c r="N12" s="25">
        <v>125</v>
      </c>
      <c r="O12" s="25">
        <v>125</v>
      </c>
      <c r="P12" s="25">
        <v>150</v>
      </c>
      <c r="Q12" s="25">
        <v>115</v>
      </c>
      <c r="R12" s="46">
        <v>465</v>
      </c>
      <c r="S12" s="55">
        <v>540</v>
      </c>
      <c r="T12" s="46">
        <v>445</v>
      </c>
      <c r="U12" s="29">
        <v>515</v>
      </c>
      <c r="V12" s="30">
        <v>0.75719999999999998</v>
      </c>
      <c r="W12" s="47">
        <v>9</v>
      </c>
      <c r="X12" s="40" t="s">
        <v>64</v>
      </c>
    </row>
    <row r="13" spans="1:24" s="25" customFormat="1" x14ac:dyDescent="0.35">
      <c r="A13" s="6" t="s">
        <v>20</v>
      </c>
      <c r="B13" s="7">
        <v>220</v>
      </c>
      <c r="C13" s="7">
        <v>205</v>
      </c>
      <c r="D13" s="34">
        <v>205</v>
      </c>
      <c r="E13" s="7">
        <v>190</v>
      </c>
      <c r="F13" s="25">
        <v>160</v>
      </c>
      <c r="G13" s="25">
        <v>90</v>
      </c>
      <c r="H13" s="24">
        <v>140</v>
      </c>
      <c r="I13" s="25">
        <v>135</v>
      </c>
      <c r="J13" s="25">
        <v>130</v>
      </c>
      <c r="K13" s="25">
        <v>110</v>
      </c>
      <c r="L13" s="25">
        <v>145</v>
      </c>
      <c r="M13" s="24">
        <v>80</v>
      </c>
      <c r="N13" s="25">
        <v>155</v>
      </c>
      <c r="O13" s="25">
        <v>120</v>
      </c>
      <c r="P13" s="25">
        <v>125</v>
      </c>
      <c r="Q13" s="25">
        <v>105</v>
      </c>
      <c r="R13" s="46">
        <v>630</v>
      </c>
      <c r="S13" s="55">
        <v>580</v>
      </c>
      <c r="T13" s="46">
        <v>600</v>
      </c>
      <c r="U13" s="29">
        <v>505</v>
      </c>
      <c r="V13" s="30">
        <v>0.8921</v>
      </c>
      <c r="W13" s="47">
        <v>3</v>
      </c>
      <c r="X13" s="40" t="s">
        <v>63</v>
      </c>
    </row>
    <row r="14" spans="1:24" s="25" customFormat="1" x14ac:dyDescent="0.35">
      <c r="A14" s="6" t="s">
        <v>21</v>
      </c>
      <c r="B14" s="7">
        <v>120</v>
      </c>
      <c r="C14" s="7">
        <v>195</v>
      </c>
      <c r="D14" s="34">
        <v>165</v>
      </c>
      <c r="E14" s="7">
        <v>130</v>
      </c>
      <c r="F14" s="25">
        <v>130</v>
      </c>
      <c r="G14" s="25">
        <v>65</v>
      </c>
      <c r="H14" s="24">
        <v>110</v>
      </c>
      <c r="I14" s="25">
        <v>90</v>
      </c>
      <c r="J14" s="25">
        <v>110</v>
      </c>
      <c r="K14" s="25">
        <v>55</v>
      </c>
      <c r="L14" s="25">
        <v>110</v>
      </c>
      <c r="M14" s="24">
        <v>70</v>
      </c>
      <c r="N14" s="25">
        <v>100</v>
      </c>
      <c r="O14" s="25">
        <v>75</v>
      </c>
      <c r="P14" s="25">
        <v>155</v>
      </c>
      <c r="Q14" s="25">
        <v>80</v>
      </c>
      <c r="R14" s="46">
        <v>480</v>
      </c>
      <c r="S14" s="55">
        <v>450</v>
      </c>
      <c r="T14" s="46">
        <v>435</v>
      </c>
      <c r="U14" s="29">
        <v>410</v>
      </c>
      <c r="V14" s="30">
        <v>0.68400000000000005</v>
      </c>
      <c r="W14" s="47">
        <v>12</v>
      </c>
      <c r="X14" s="40" t="s">
        <v>48</v>
      </c>
    </row>
    <row r="15" spans="1:24" s="25" customFormat="1" x14ac:dyDescent="0.35">
      <c r="A15" s="6" t="s">
        <v>22</v>
      </c>
      <c r="B15" s="7">
        <v>185</v>
      </c>
      <c r="C15" s="7">
        <v>165</v>
      </c>
      <c r="D15" s="34">
        <v>170</v>
      </c>
      <c r="E15" s="7">
        <v>165</v>
      </c>
      <c r="F15" s="25">
        <v>160</v>
      </c>
      <c r="G15" s="25">
        <v>55</v>
      </c>
      <c r="H15" s="24">
        <v>65</v>
      </c>
      <c r="I15" s="25">
        <v>105</v>
      </c>
      <c r="J15" s="25">
        <v>90</v>
      </c>
      <c r="K15" s="25">
        <v>50</v>
      </c>
      <c r="L15" s="25">
        <v>90</v>
      </c>
      <c r="M15" s="24">
        <v>25</v>
      </c>
      <c r="N15" s="25">
        <v>115</v>
      </c>
      <c r="O15" s="25">
        <v>95</v>
      </c>
      <c r="P15" s="25">
        <v>115</v>
      </c>
      <c r="Q15" s="25">
        <v>65</v>
      </c>
      <c r="R15" s="46">
        <v>520</v>
      </c>
      <c r="S15" s="55">
        <v>450</v>
      </c>
      <c r="T15" s="46">
        <v>360</v>
      </c>
      <c r="U15" s="29">
        <v>390</v>
      </c>
      <c r="V15" s="30">
        <v>0.66279999999999994</v>
      </c>
      <c r="W15" s="47">
        <v>14</v>
      </c>
      <c r="X15" s="40" t="s">
        <v>48</v>
      </c>
    </row>
    <row r="16" spans="1:24" s="25" customFormat="1" x14ac:dyDescent="0.35">
      <c r="A16" s="6" t="s">
        <v>23</v>
      </c>
      <c r="B16" s="7">
        <v>110</v>
      </c>
      <c r="C16" s="7">
        <v>65</v>
      </c>
      <c r="D16" s="34">
        <v>40</v>
      </c>
      <c r="E16" s="7">
        <v>60</v>
      </c>
      <c r="F16" s="25">
        <v>90</v>
      </c>
      <c r="G16" s="25">
        <v>30</v>
      </c>
      <c r="H16" s="24">
        <v>40</v>
      </c>
      <c r="I16" s="25">
        <v>60</v>
      </c>
      <c r="J16" s="25">
        <v>35</v>
      </c>
      <c r="K16" s="25">
        <v>0</v>
      </c>
      <c r="L16" s="25">
        <v>70</v>
      </c>
      <c r="M16" s="24">
        <v>0</v>
      </c>
      <c r="N16" s="25">
        <v>85</v>
      </c>
      <c r="O16" s="25">
        <v>105</v>
      </c>
      <c r="P16" s="25">
        <v>0</v>
      </c>
      <c r="Q16" s="25">
        <v>50</v>
      </c>
      <c r="R16" s="46">
        <v>215</v>
      </c>
      <c r="S16" s="55">
        <v>220</v>
      </c>
      <c r="T16" s="46">
        <v>165</v>
      </c>
      <c r="U16" s="29">
        <v>240</v>
      </c>
      <c r="V16" s="30">
        <v>0.32369999999999999</v>
      </c>
      <c r="W16" s="47">
        <v>29</v>
      </c>
      <c r="X16" s="40" t="s">
        <v>49</v>
      </c>
    </row>
    <row r="17" spans="1:24" s="25" customFormat="1" x14ac:dyDescent="0.35">
      <c r="A17" s="6" t="s">
        <v>24</v>
      </c>
      <c r="B17" s="7">
        <v>210</v>
      </c>
      <c r="C17" s="7">
        <v>195</v>
      </c>
      <c r="D17" s="34">
        <v>185</v>
      </c>
      <c r="E17" s="7">
        <v>220</v>
      </c>
      <c r="F17" s="25">
        <v>140</v>
      </c>
      <c r="G17" s="25">
        <v>70</v>
      </c>
      <c r="H17" s="24">
        <v>145</v>
      </c>
      <c r="I17" s="25">
        <v>140</v>
      </c>
      <c r="J17" s="25">
        <v>130</v>
      </c>
      <c r="K17" s="25">
        <v>105</v>
      </c>
      <c r="L17" s="25">
        <v>150</v>
      </c>
      <c r="M17" s="24">
        <v>75</v>
      </c>
      <c r="N17" s="25">
        <v>155</v>
      </c>
      <c r="O17" s="25">
        <v>145</v>
      </c>
      <c r="P17" s="25">
        <v>170</v>
      </c>
      <c r="Q17" s="25">
        <v>125</v>
      </c>
      <c r="R17" s="46">
        <v>590</v>
      </c>
      <c r="S17" s="55">
        <v>575</v>
      </c>
      <c r="T17" s="46">
        <v>600</v>
      </c>
      <c r="U17" s="29">
        <v>595</v>
      </c>
      <c r="V17" s="30">
        <v>0.90939999999999999</v>
      </c>
      <c r="W17" s="47">
        <v>1</v>
      </c>
      <c r="X17" s="40" t="s">
        <v>63</v>
      </c>
    </row>
    <row r="18" spans="1:24" s="25" customFormat="1" x14ac:dyDescent="0.35">
      <c r="A18" s="6" t="s">
        <v>25</v>
      </c>
      <c r="B18" s="7">
        <v>185</v>
      </c>
      <c r="C18" s="7">
        <v>195</v>
      </c>
      <c r="D18" s="34">
        <v>175</v>
      </c>
      <c r="E18" s="7">
        <v>150</v>
      </c>
      <c r="F18" s="25">
        <v>140</v>
      </c>
      <c r="G18" s="25">
        <v>70</v>
      </c>
      <c r="H18" s="24">
        <v>95</v>
      </c>
      <c r="I18" s="25">
        <v>100</v>
      </c>
      <c r="J18" s="25">
        <v>130</v>
      </c>
      <c r="K18" s="25">
        <v>110</v>
      </c>
      <c r="L18" s="25">
        <v>140</v>
      </c>
      <c r="M18" s="24">
        <v>30</v>
      </c>
      <c r="N18" s="25">
        <v>120</v>
      </c>
      <c r="O18" s="25">
        <v>120</v>
      </c>
      <c r="P18" s="25">
        <v>100</v>
      </c>
      <c r="Q18" s="25">
        <v>130</v>
      </c>
      <c r="R18" s="46">
        <v>555</v>
      </c>
      <c r="S18" s="55">
        <v>455</v>
      </c>
      <c r="T18" s="46">
        <v>510</v>
      </c>
      <c r="U18" s="29">
        <v>470</v>
      </c>
      <c r="V18" s="30">
        <v>0.76690000000000003</v>
      </c>
      <c r="W18" s="47">
        <v>8</v>
      </c>
      <c r="X18" s="40" t="s">
        <v>64</v>
      </c>
    </row>
    <row r="19" spans="1:24" s="25" customFormat="1" x14ac:dyDescent="0.35">
      <c r="A19" s="6" t="s">
        <v>26</v>
      </c>
      <c r="B19" s="7">
        <v>170</v>
      </c>
      <c r="C19" s="7">
        <v>185</v>
      </c>
      <c r="D19" s="34">
        <v>175</v>
      </c>
      <c r="E19" s="7">
        <v>175</v>
      </c>
      <c r="F19" s="25">
        <v>160</v>
      </c>
      <c r="G19" s="25">
        <v>70</v>
      </c>
      <c r="H19" s="24">
        <v>110</v>
      </c>
      <c r="I19" s="25">
        <v>110</v>
      </c>
      <c r="J19" s="25">
        <v>95</v>
      </c>
      <c r="K19" s="25">
        <v>75</v>
      </c>
      <c r="L19" s="25">
        <v>115</v>
      </c>
      <c r="M19" s="24">
        <v>30</v>
      </c>
      <c r="N19" s="25">
        <v>135</v>
      </c>
      <c r="O19" s="25">
        <v>110</v>
      </c>
      <c r="P19" s="25">
        <v>130</v>
      </c>
      <c r="Q19" s="25">
        <v>105</v>
      </c>
      <c r="R19" s="46">
        <v>530</v>
      </c>
      <c r="S19" s="55">
        <v>510</v>
      </c>
      <c r="T19" s="46">
        <v>425</v>
      </c>
      <c r="U19" s="29">
        <v>480</v>
      </c>
      <c r="V19" s="30">
        <v>0.74950000000000006</v>
      </c>
      <c r="W19" s="47">
        <v>10</v>
      </c>
      <c r="X19" s="40" t="s">
        <v>64</v>
      </c>
    </row>
    <row r="20" spans="1:24" s="25" customFormat="1" x14ac:dyDescent="0.35">
      <c r="A20" s="6" t="s">
        <v>27</v>
      </c>
      <c r="B20" s="7">
        <v>165</v>
      </c>
      <c r="C20" s="7">
        <v>175</v>
      </c>
      <c r="D20" s="34">
        <v>150</v>
      </c>
      <c r="E20" s="7">
        <v>130</v>
      </c>
      <c r="F20" s="25">
        <v>100</v>
      </c>
      <c r="G20" s="25">
        <v>45</v>
      </c>
      <c r="H20" s="24">
        <v>35</v>
      </c>
      <c r="I20" s="25">
        <v>50</v>
      </c>
      <c r="J20" s="25">
        <v>100</v>
      </c>
      <c r="K20" s="25">
        <v>55</v>
      </c>
      <c r="L20" s="25">
        <v>110</v>
      </c>
      <c r="M20" s="24">
        <v>0</v>
      </c>
      <c r="N20" s="25">
        <v>80</v>
      </c>
      <c r="O20" s="25">
        <v>55</v>
      </c>
      <c r="P20" s="25">
        <v>70</v>
      </c>
      <c r="Q20" s="25">
        <v>60</v>
      </c>
      <c r="R20" s="46">
        <v>490</v>
      </c>
      <c r="S20" s="55">
        <v>305</v>
      </c>
      <c r="T20" s="46">
        <v>315</v>
      </c>
      <c r="U20" s="29">
        <v>265</v>
      </c>
      <c r="V20" s="30">
        <v>0.52990000000000004</v>
      </c>
      <c r="W20" s="47">
        <v>24</v>
      </c>
      <c r="X20" s="40" t="s">
        <v>48</v>
      </c>
    </row>
    <row r="21" spans="1:24" s="25" customFormat="1" x14ac:dyDescent="0.35">
      <c r="A21" s="6" t="s">
        <v>28</v>
      </c>
      <c r="B21" s="7">
        <v>105</v>
      </c>
      <c r="C21" s="7">
        <v>150</v>
      </c>
      <c r="D21" s="34">
        <v>135</v>
      </c>
      <c r="E21" s="7">
        <v>175</v>
      </c>
      <c r="F21" s="25">
        <v>140</v>
      </c>
      <c r="G21" s="25">
        <v>80</v>
      </c>
      <c r="H21" s="24">
        <v>120</v>
      </c>
      <c r="I21" s="25">
        <v>100</v>
      </c>
      <c r="J21" s="25">
        <v>110</v>
      </c>
      <c r="K21" s="25">
        <v>0</v>
      </c>
      <c r="L21" s="25">
        <v>60</v>
      </c>
      <c r="M21" s="24">
        <v>50</v>
      </c>
      <c r="N21" s="25">
        <v>140</v>
      </c>
      <c r="O21" s="25">
        <v>85</v>
      </c>
      <c r="P21" s="25">
        <v>80</v>
      </c>
      <c r="Q21" s="25">
        <v>90</v>
      </c>
      <c r="R21" s="46">
        <v>390</v>
      </c>
      <c r="S21" s="55">
        <v>530</v>
      </c>
      <c r="T21" s="46">
        <v>320</v>
      </c>
      <c r="U21" s="29">
        <v>395</v>
      </c>
      <c r="V21" s="30">
        <v>0.63009999999999999</v>
      </c>
      <c r="W21" s="47">
        <v>19</v>
      </c>
      <c r="X21" s="40" t="s">
        <v>48</v>
      </c>
    </row>
    <row r="22" spans="1:24" s="25" customFormat="1" x14ac:dyDescent="0.35">
      <c r="A22" s="6" t="s">
        <v>29</v>
      </c>
      <c r="B22" s="7">
        <v>125</v>
      </c>
      <c r="C22" s="7">
        <v>150</v>
      </c>
      <c r="D22" s="34">
        <v>65</v>
      </c>
      <c r="E22" s="7">
        <v>150</v>
      </c>
      <c r="F22" s="25">
        <v>90</v>
      </c>
      <c r="G22" s="25">
        <v>75</v>
      </c>
      <c r="H22" s="24">
        <v>55</v>
      </c>
      <c r="I22" s="25">
        <v>35</v>
      </c>
      <c r="J22" s="25">
        <v>0</v>
      </c>
      <c r="K22" s="25">
        <v>0</v>
      </c>
      <c r="L22" s="25">
        <v>60</v>
      </c>
      <c r="M22" s="24">
        <v>0</v>
      </c>
      <c r="N22" s="25">
        <v>55</v>
      </c>
      <c r="O22" s="25">
        <v>80</v>
      </c>
      <c r="P22" s="25">
        <v>110</v>
      </c>
      <c r="Q22" s="25">
        <v>30</v>
      </c>
      <c r="R22" s="46">
        <v>340</v>
      </c>
      <c r="S22" s="55">
        <v>370</v>
      </c>
      <c r="T22" s="46">
        <v>95</v>
      </c>
      <c r="U22" s="29">
        <v>275</v>
      </c>
      <c r="V22" s="30">
        <v>0.41620000000000001</v>
      </c>
      <c r="W22" s="47">
        <v>27</v>
      </c>
      <c r="X22" s="40" t="s">
        <v>49</v>
      </c>
    </row>
    <row r="23" spans="1:24" s="25" customFormat="1" x14ac:dyDescent="0.35">
      <c r="A23" s="6" t="s">
        <v>30</v>
      </c>
      <c r="B23" s="7">
        <v>210</v>
      </c>
      <c r="C23" s="7">
        <v>170</v>
      </c>
      <c r="D23" s="34">
        <v>185</v>
      </c>
      <c r="E23" s="7">
        <v>175</v>
      </c>
      <c r="F23" s="25">
        <v>160</v>
      </c>
      <c r="G23" s="25">
        <v>60</v>
      </c>
      <c r="H23" s="24">
        <v>130</v>
      </c>
      <c r="I23" s="25">
        <v>120</v>
      </c>
      <c r="J23" s="25">
        <v>100</v>
      </c>
      <c r="K23" s="25">
        <v>60</v>
      </c>
      <c r="L23" s="25">
        <v>115</v>
      </c>
      <c r="M23" s="24">
        <v>20</v>
      </c>
      <c r="N23" s="25">
        <v>145</v>
      </c>
      <c r="O23" s="25">
        <v>125</v>
      </c>
      <c r="P23" s="25">
        <v>115</v>
      </c>
      <c r="Q23" s="25">
        <v>130</v>
      </c>
      <c r="R23" s="46">
        <v>565</v>
      </c>
      <c r="S23" s="55">
        <v>530</v>
      </c>
      <c r="T23" s="46">
        <v>415</v>
      </c>
      <c r="U23" s="29">
        <v>515</v>
      </c>
      <c r="V23" s="30">
        <v>0.78029999999999999</v>
      </c>
      <c r="W23" s="47">
        <v>5</v>
      </c>
      <c r="X23" s="40" t="s">
        <v>64</v>
      </c>
    </row>
    <row r="24" spans="1:24" s="25" customFormat="1" x14ac:dyDescent="0.35">
      <c r="A24" s="6" t="s">
        <v>31</v>
      </c>
      <c r="B24" s="7">
        <v>195</v>
      </c>
      <c r="C24" s="7">
        <v>200</v>
      </c>
      <c r="D24" s="34">
        <v>190</v>
      </c>
      <c r="E24" s="7">
        <v>190</v>
      </c>
      <c r="F24" s="25">
        <v>150</v>
      </c>
      <c r="G24" s="25">
        <v>65</v>
      </c>
      <c r="H24" s="24">
        <v>85</v>
      </c>
      <c r="I24" s="25">
        <v>125</v>
      </c>
      <c r="J24" s="25">
        <v>85</v>
      </c>
      <c r="K24" s="25">
        <v>80</v>
      </c>
      <c r="L24" s="25">
        <v>110</v>
      </c>
      <c r="M24" s="24">
        <v>70</v>
      </c>
      <c r="N24" s="25">
        <v>150</v>
      </c>
      <c r="O24" s="25">
        <v>100</v>
      </c>
      <c r="P24" s="25">
        <v>100</v>
      </c>
      <c r="Q24" s="25">
        <v>100</v>
      </c>
      <c r="R24" s="46">
        <v>585</v>
      </c>
      <c r="S24" s="55">
        <v>510</v>
      </c>
      <c r="T24" s="46">
        <v>470</v>
      </c>
      <c r="U24" s="29">
        <v>450</v>
      </c>
      <c r="V24" s="30">
        <v>0.77649999999999997</v>
      </c>
      <c r="W24" s="47">
        <v>7</v>
      </c>
      <c r="X24" s="40" t="s">
        <v>64</v>
      </c>
    </row>
    <row r="25" spans="1:24" s="25" customFormat="1" x14ac:dyDescent="0.35">
      <c r="A25" s="6" t="s">
        <v>32</v>
      </c>
      <c r="B25" s="7">
        <v>90</v>
      </c>
      <c r="C25" s="7">
        <v>95</v>
      </c>
      <c r="D25" s="34">
        <v>60</v>
      </c>
      <c r="E25" s="7">
        <v>160</v>
      </c>
      <c r="F25" s="25">
        <v>100</v>
      </c>
      <c r="G25" s="25">
        <v>30</v>
      </c>
      <c r="H25" s="24">
        <v>40</v>
      </c>
      <c r="I25" s="25">
        <v>45</v>
      </c>
      <c r="J25" s="25">
        <v>25</v>
      </c>
      <c r="K25" s="25">
        <v>0</v>
      </c>
      <c r="L25" s="25">
        <v>15</v>
      </c>
      <c r="M25" s="24">
        <v>0</v>
      </c>
      <c r="N25" s="25">
        <v>85</v>
      </c>
      <c r="O25" s="25">
        <v>110</v>
      </c>
      <c r="P25" s="25">
        <v>135</v>
      </c>
      <c r="Q25" s="25">
        <v>90</v>
      </c>
      <c r="R25" s="46">
        <v>245</v>
      </c>
      <c r="S25" s="55">
        <v>335</v>
      </c>
      <c r="T25" s="46">
        <v>85</v>
      </c>
      <c r="U25" s="29">
        <v>420</v>
      </c>
      <c r="V25" s="30">
        <v>0.41810000000000003</v>
      </c>
      <c r="W25" s="47">
        <v>25</v>
      </c>
      <c r="X25" s="40" t="s">
        <v>49</v>
      </c>
    </row>
    <row r="26" spans="1:24" s="25" customFormat="1" x14ac:dyDescent="0.35">
      <c r="A26" s="6" t="s">
        <v>33</v>
      </c>
      <c r="B26" s="7">
        <v>90</v>
      </c>
      <c r="C26" s="7">
        <v>155</v>
      </c>
      <c r="D26" s="34">
        <v>110</v>
      </c>
      <c r="E26" s="7">
        <v>195</v>
      </c>
      <c r="F26" s="25">
        <v>160</v>
      </c>
      <c r="G26" s="25">
        <v>80</v>
      </c>
      <c r="H26" s="24">
        <v>95</v>
      </c>
      <c r="I26" s="25">
        <v>25</v>
      </c>
      <c r="J26" s="25">
        <v>65</v>
      </c>
      <c r="K26" s="25">
        <v>25</v>
      </c>
      <c r="L26" s="25">
        <v>80</v>
      </c>
      <c r="M26" s="24">
        <v>0</v>
      </c>
      <c r="N26" s="25">
        <v>125</v>
      </c>
      <c r="O26" s="25">
        <v>70</v>
      </c>
      <c r="P26" s="25">
        <v>110</v>
      </c>
      <c r="Q26" s="25">
        <v>100</v>
      </c>
      <c r="R26" s="46">
        <v>355</v>
      </c>
      <c r="S26" s="55">
        <v>535</v>
      </c>
      <c r="T26" s="46">
        <v>195</v>
      </c>
      <c r="U26" s="29">
        <v>405</v>
      </c>
      <c r="V26" s="30">
        <v>0.57420000000000004</v>
      </c>
      <c r="W26" s="47">
        <v>22</v>
      </c>
      <c r="X26" s="40" t="s">
        <v>48</v>
      </c>
    </row>
    <row r="27" spans="1:24" s="25" customFormat="1" x14ac:dyDescent="0.35">
      <c r="A27" s="6" t="s">
        <v>34</v>
      </c>
      <c r="B27" s="7">
        <v>90</v>
      </c>
      <c r="C27" s="7">
        <v>120</v>
      </c>
      <c r="D27" s="34">
        <v>50</v>
      </c>
      <c r="E27" s="7">
        <v>190</v>
      </c>
      <c r="F27" s="25">
        <v>50</v>
      </c>
      <c r="G27" s="25">
        <v>0</v>
      </c>
      <c r="H27" s="24">
        <v>20</v>
      </c>
      <c r="I27" s="25">
        <v>5</v>
      </c>
      <c r="J27" s="25">
        <v>40</v>
      </c>
      <c r="K27" s="25">
        <v>5</v>
      </c>
      <c r="L27" s="25">
        <v>5</v>
      </c>
      <c r="M27" s="24">
        <v>0</v>
      </c>
      <c r="N27" s="25">
        <v>55</v>
      </c>
      <c r="O27" s="25">
        <v>70</v>
      </c>
      <c r="P27" s="25">
        <v>80</v>
      </c>
      <c r="Q27" s="25">
        <v>80</v>
      </c>
      <c r="R27" s="46">
        <v>260</v>
      </c>
      <c r="S27" s="55">
        <v>260</v>
      </c>
      <c r="T27" s="46">
        <v>55</v>
      </c>
      <c r="U27" s="29">
        <v>285</v>
      </c>
      <c r="V27" s="30">
        <v>0.33139999999999997</v>
      </c>
      <c r="W27" s="47">
        <v>28</v>
      </c>
      <c r="X27" s="40" t="s">
        <v>49</v>
      </c>
    </row>
    <row r="28" spans="1:24" s="25" customFormat="1" x14ac:dyDescent="0.35">
      <c r="A28" s="6" t="s">
        <v>35</v>
      </c>
      <c r="B28" s="7">
        <v>190</v>
      </c>
      <c r="C28" s="7">
        <v>170</v>
      </c>
      <c r="D28" s="34">
        <v>175</v>
      </c>
      <c r="E28" s="7">
        <v>190</v>
      </c>
      <c r="F28" s="25">
        <v>160</v>
      </c>
      <c r="G28" s="25">
        <v>75</v>
      </c>
      <c r="H28" s="24">
        <v>115</v>
      </c>
      <c r="I28" s="25">
        <v>95</v>
      </c>
      <c r="J28" s="25">
        <v>110</v>
      </c>
      <c r="K28" s="25">
        <v>90</v>
      </c>
      <c r="L28" s="25">
        <v>130</v>
      </c>
      <c r="M28" s="24">
        <v>0</v>
      </c>
      <c r="N28" s="25">
        <v>160</v>
      </c>
      <c r="O28" s="25">
        <v>95</v>
      </c>
      <c r="P28" s="25">
        <v>120</v>
      </c>
      <c r="Q28" s="25">
        <v>70</v>
      </c>
      <c r="R28" s="46">
        <v>535</v>
      </c>
      <c r="S28" s="55">
        <v>540</v>
      </c>
      <c r="T28" s="46">
        <v>425</v>
      </c>
      <c r="U28" s="29">
        <v>445</v>
      </c>
      <c r="V28" s="30">
        <v>0.74950000000000006</v>
      </c>
      <c r="W28" s="47">
        <v>10</v>
      </c>
      <c r="X28" s="40" t="s">
        <v>64</v>
      </c>
    </row>
    <row r="29" spans="1:24" s="25" customFormat="1" x14ac:dyDescent="0.35">
      <c r="A29" s="6" t="s">
        <v>36</v>
      </c>
      <c r="B29" s="7">
        <v>210</v>
      </c>
      <c r="C29" s="7">
        <v>205</v>
      </c>
      <c r="D29" s="34">
        <v>165</v>
      </c>
      <c r="E29" s="7">
        <v>195</v>
      </c>
      <c r="F29" s="25">
        <v>160</v>
      </c>
      <c r="G29" s="25">
        <v>75</v>
      </c>
      <c r="H29" s="24">
        <v>150</v>
      </c>
      <c r="I29" s="25">
        <v>140</v>
      </c>
      <c r="J29" s="25">
        <v>130</v>
      </c>
      <c r="K29" s="25">
        <v>120</v>
      </c>
      <c r="L29" s="25">
        <v>150</v>
      </c>
      <c r="M29" s="24">
        <v>110</v>
      </c>
      <c r="N29" s="25">
        <v>155</v>
      </c>
      <c r="O29" s="25">
        <v>115</v>
      </c>
      <c r="P29" s="25">
        <v>150</v>
      </c>
      <c r="Q29" s="25">
        <v>100</v>
      </c>
      <c r="R29" s="46">
        <v>580</v>
      </c>
      <c r="S29" s="55">
        <v>580</v>
      </c>
      <c r="T29" s="46">
        <v>650</v>
      </c>
      <c r="U29" s="29">
        <v>520</v>
      </c>
      <c r="V29" s="30">
        <v>0.89790000000000003</v>
      </c>
      <c r="W29" s="47">
        <v>2</v>
      </c>
      <c r="X29" s="40" t="s">
        <v>63</v>
      </c>
    </row>
    <row r="30" spans="1:24" s="25" customFormat="1" x14ac:dyDescent="0.35">
      <c r="A30" s="6" t="s">
        <v>37</v>
      </c>
      <c r="B30" s="7">
        <v>165</v>
      </c>
      <c r="C30" s="7">
        <v>140</v>
      </c>
      <c r="D30" s="34">
        <v>60</v>
      </c>
      <c r="E30" s="7">
        <v>110</v>
      </c>
      <c r="F30" s="25">
        <v>70</v>
      </c>
      <c r="G30" s="25">
        <v>65</v>
      </c>
      <c r="H30" s="24">
        <v>70</v>
      </c>
      <c r="I30" s="25">
        <v>70</v>
      </c>
      <c r="J30" s="25">
        <v>95</v>
      </c>
      <c r="K30" s="25">
        <v>35</v>
      </c>
      <c r="L30" s="25">
        <v>130</v>
      </c>
      <c r="M30" s="24">
        <v>40</v>
      </c>
      <c r="N30" s="25">
        <v>70</v>
      </c>
      <c r="O30" s="25">
        <v>90</v>
      </c>
      <c r="P30" s="25">
        <v>140</v>
      </c>
      <c r="Q30" s="25">
        <v>80</v>
      </c>
      <c r="R30" s="46">
        <v>365</v>
      </c>
      <c r="S30" s="55">
        <v>315</v>
      </c>
      <c r="T30" s="46">
        <v>370</v>
      </c>
      <c r="U30" s="29">
        <v>380</v>
      </c>
      <c r="V30" s="30">
        <v>0.55110000000000003</v>
      </c>
      <c r="W30" s="47">
        <v>23</v>
      </c>
      <c r="X30" s="40" t="s">
        <v>48</v>
      </c>
    </row>
    <row r="31" spans="1:24" s="25" customFormat="1" x14ac:dyDescent="0.35">
      <c r="A31" s="6" t="s">
        <v>55</v>
      </c>
      <c r="B31" s="27">
        <v>100</v>
      </c>
      <c r="C31" s="27">
        <v>185</v>
      </c>
      <c r="D31" s="35">
        <v>165</v>
      </c>
      <c r="E31" s="27">
        <v>140</v>
      </c>
      <c r="F31" s="28">
        <v>140</v>
      </c>
      <c r="G31" s="28">
        <v>40</v>
      </c>
      <c r="H31" s="26">
        <v>65</v>
      </c>
      <c r="I31" s="28">
        <v>75</v>
      </c>
      <c r="J31" s="28">
        <v>115</v>
      </c>
      <c r="K31" s="28">
        <v>55</v>
      </c>
      <c r="L31" s="28">
        <v>100</v>
      </c>
      <c r="M31" s="26">
        <v>110</v>
      </c>
      <c r="N31" s="28">
        <v>140</v>
      </c>
      <c r="O31" s="28">
        <v>90</v>
      </c>
      <c r="P31" s="28">
        <v>0</v>
      </c>
      <c r="Q31" s="28">
        <v>45</v>
      </c>
      <c r="R31" s="51">
        <v>450</v>
      </c>
      <c r="S31" s="56">
        <v>385</v>
      </c>
      <c r="T31" s="51">
        <v>455</v>
      </c>
      <c r="U31" s="31">
        <v>275</v>
      </c>
      <c r="V31" s="32">
        <v>0.60309999999999997</v>
      </c>
      <c r="W31" s="48">
        <v>20</v>
      </c>
      <c r="X31" s="41" t="s">
        <v>48</v>
      </c>
    </row>
    <row r="32" spans="1:24" s="25" customFormat="1" x14ac:dyDescent="0.35">
      <c r="A32" t="s">
        <v>47</v>
      </c>
      <c r="B32" s="7">
        <v>10</v>
      </c>
      <c r="C32" s="7">
        <v>10</v>
      </c>
      <c r="D32" s="34">
        <v>0</v>
      </c>
      <c r="E32" s="7">
        <v>40</v>
      </c>
      <c r="F32" s="7">
        <v>70</v>
      </c>
      <c r="G32" s="7">
        <v>10</v>
      </c>
      <c r="H32" s="34">
        <v>10</v>
      </c>
      <c r="I32" s="7">
        <v>0</v>
      </c>
      <c r="J32" s="7">
        <v>0</v>
      </c>
      <c r="K32" s="7">
        <v>5</v>
      </c>
      <c r="L32" s="7">
        <v>0</v>
      </c>
      <c r="M32" s="34">
        <v>0</v>
      </c>
      <c r="N32" s="7">
        <v>35</v>
      </c>
      <c r="O32" s="7">
        <v>5</v>
      </c>
      <c r="P32" s="7">
        <v>10</v>
      </c>
      <c r="Q32" s="7">
        <v>0</v>
      </c>
      <c r="R32" s="46">
        <v>20</v>
      </c>
      <c r="S32" s="55">
        <v>130</v>
      </c>
      <c r="T32" s="46">
        <v>10</v>
      </c>
      <c r="U32" s="29">
        <v>50</v>
      </c>
      <c r="V32" s="30">
        <v>8.09E-2</v>
      </c>
      <c r="W32" s="47">
        <v>30</v>
      </c>
      <c r="X32" s="40" t="s">
        <v>49</v>
      </c>
    </row>
    <row r="33" spans="1:24" s="25" customFormat="1" x14ac:dyDescent="0.35">
      <c r="A33" t="s">
        <v>46</v>
      </c>
      <c r="B33" s="7">
        <v>75</v>
      </c>
      <c r="C33" s="7">
        <v>0</v>
      </c>
      <c r="D33" s="34">
        <v>45</v>
      </c>
      <c r="E33" s="7">
        <v>0</v>
      </c>
      <c r="F33" s="7" t="s">
        <v>38</v>
      </c>
      <c r="G33" s="7">
        <v>0</v>
      </c>
      <c r="H33" s="34">
        <v>0</v>
      </c>
      <c r="I33" s="7">
        <v>15</v>
      </c>
      <c r="J33" s="7">
        <v>0</v>
      </c>
      <c r="K33" s="7">
        <v>0</v>
      </c>
      <c r="L33" s="7">
        <v>0</v>
      </c>
      <c r="M33" s="34">
        <v>0</v>
      </c>
      <c r="N33" s="7">
        <v>0</v>
      </c>
      <c r="O33" s="7">
        <v>0</v>
      </c>
      <c r="P33" s="7">
        <v>0</v>
      </c>
      <c r="Q33" s="7">
        <v>0</v>
      </c>
      <c r="R33" s="46">
        <v>120</v>
      </c>
      <c r="S33" s="55">
        <v>0</v>
      </c>
      <c r="T33" s="46">
        <v>30</v>
      </c>
      <c r="U33" s="29">
        <v>0</v>
      </c>
      <c r="V33" s="30">
        <v>5.7799999999999997E-2</v>
      </c>
      <c r="W33" s="47">
        <v>31</v>
      </c>
      <c r="X33" s="40" t="s">
        <v>49</v>
      </c>
    </row>
    <row r="34" spans="1:24" s="25" customFormat="1" x14ac:dyDescent="0.35">
      <c r="A34" t="s">
        <v>44</v>
      </c>
      <c r="B34" s="7">
        <v>180</v>
      </c>
      <c r="C34" s="7">
        <v>170</v>
      </c>
      <c r="D34" s="34">
        <v>125</v>
      </c>
      <c r="E34" s="7">
        <v>140</v>
      </c>
      <c r="F34" s="7">
        <v>105</v>
      </c>
      <c r="G34" s="7">
        <v>80</v>
      </c>
      <c r="H34" s="34">
        <v>65</v>
      </c>
      <c r="I34" s="7">
        <v>110</v>
      </c>
      <c r="J34" s="7">
        <v>100</v>
      </c>
      <c r="K34" s="7">
        <v>45</v>
      </c>
      <c r="L34" s="7">
        <v>90</v>
      </c>
      <c r="M34" s="34">
        <v>30</v>
      </c>
      <c r="N34" s="7">
        <v>110</v>
      </c>
      <c r="O34" s="7">
        <v>120</v>
      </c>
      <c r="P34" s="7">
        <v>110</v>
      </c>
      <c r="Q34" s="7">
        <v>100</v>
      </c>
      <c r="R34" s="46">
        <v>475</v>
      </c>
      <c r="S34" s="55">
        <v>390</v>
      </c>
      <c r="T34" s="46">
        <v>375</v>
      </c>
      <c r="U34" s="29">
        <v>440</v>
      </c>
      <c r="V34" s="30">
        <v>0.64739999999999998</v>
      </c>
      <c r="W34" s="47">
        <v>17</v>
      </c>
      <c r="X34" s="40" t="s">
        <v>48</v>
      </c>
    </row>
    <row r="35" spans="1:24" s="25" customFormat="1" x14ac:dyDescent="0.35">
      <c r="A35" t="s">
        <v>45</v>
      </c>
      <c r="B35" s="27">
        <v>135</v>
      </c>
      <c r="C35" s="27">
        <v>170</v>
      </c>
      <c r="D35" s="35">
        <v>55</v>
      </c>
      <c r="E35" s="27">
        <v>110</v>
      </c>
      <c r="F35" s="27">
        <v>120</v>
      </c>
      <c r="G35" s="27">
        <v>55</v>
      </c>
      <c r="H35" s="35">
        <v>55</v>
      </c>
      <c r="I35" s="27">
        <v>100</v>
      </c>
      <c r="J35" s="27">
        <v>10</v>
      </c>
      <c r="K35" s="27">
        <v>15</v>
      </c>
      <c r="L35" s="27">
        <v>35</v>
      </c>
      <c r="M35" s="35">
        <v>0</v>
      </c>
      <c r="N35" s="27">
        <v>90</v>
      </c>
      <c r="O35" s="27">
        <v>115</v>
      </c>
      <c r="P35" s="27">
        <v>75</v>
      </c>
      <c r="Q35" s="27">
        <v>35</v>
      </c>
      <c r="R35" s="51">
        <v>360</v>
      </c>
      <c r="S35" s="56">
        <v>340</v>
      </c>
      <c r="T35" s="51">
        <v>160</v>
      </c>
      <c r="U35" s="31">
        <v>315</v>
      </c>
      <c r="V35" s="32">
        <v>0.45279999999999998</v>
      </c>
      <c r="W35" s="48">
        <v>25</v>
      </c>
      <c r="X35" s="41" t="s">
        <v>49</v>
      </c>
    </row>
    <row r="36" spans="1:24" x14ac:dyDescent="0.35">
      <c r="R36" s="6"/>
      <c r="S36" s="6"/>
      <c r="T36" s="6"/>
    </row>
    <row r="37" spans="1:24" x14ac:dyDescent="0.35">
      <c r="R37" s="9"/>
      <c r="S37" s="6"/>
      <c r="T37" s="6"/>
    </row>
    <row r="38" spans="1:24" x14ac:dyDescent="0.35">
      <c r="R38" s="9"/>
      <c r="S38" s="6"/>
      <c r="T38" s="6"/>
    </row>
    <row r="39" spans="1:24" x14ac:dyDescent="0.35">
      <c r="R39" s="6"/>
      <c r="S39" s="6"/>
      <c r="T39" s="6"/>
    </row>
    <row r="40" spans="1:24" x14ac:dyDescent="0.35">
      <c r="R40" s="6"/>
      <c r="S40" s="6"/>
      <c r="T40" s="6"/>
    </row>
  </sheetData>
  <mergeCells count="4">
    <mergeCell ref="N1:Q1"/>
    <mergeCell ref="B1:D1"/>
    <mergeCell ref="E1:H1"/>
    <mergeCell ref="I1:M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F8E4-4954-4834-BDB9-BBD0FFB16128}">
  <dimension ref="A1:P3"/>
  <sheetViews>
    <sheetView zoomScale="82" workbookViewId="0">
      <selection activeCell="E11" sqref="E11"/>
    </sheetView>
  </sheetViews>
  <sheetFormatPr defaultColWidth="10.81640625" defaultRowHeight="14.5" x14ac:dyDescent="0.35"/>
  <sheetData>
    <row r="1" spans="1:16" s="10" customFormat="1" x14ac:dyDescent="0.35">
      <c r="A1" s="73" t="s">
        <v>58</v>
      </c>
      <c r="B1" s="74"/>
      <c r="C1" s="75"/>
      <c r="D1" s="76" t="s">
        <v>61</v>
      </c>
      <c r="E1" s="77"/>
      <c r="F1" s="77"/>
      <c r="G1" s="78"/>
      <c r="H1" s="79" t="s">
        <v>59</v>
      </c>
      <c r="I1" s="80"/>
      <c r="J1" s="80"/>
      <c r="K1" s="80"/>
      <c r="L1" s="81"/>
      <c r="M1" s="82" t="s">
        <v>60</v>
      </c>
      <c r="N1" s="83"/>
      <c r="O1" s="83"/>
      <c r="P1" s="11"/>
    </row>
    <row r="2" spans="1:16" ht="36" x14ac:dyDescent="0.35">
      <c r="A2" s="4" t="s">
        <v>52</v>
      </c>
      <c r="B2" s="2" t="s">
        <v>51</v>
      </c>
      <c r="C2" s="3" t="s">
        <v>50</v>
      </c>
      <c r="D2" s="2" t="s">
        <v>4</v>
      </c>
      <c r="E2" s="2" t="s">
        <v>5</v>
      </c>
      <c r="F2" s="2" t="s">
        <v>6</v>
      </c>
      <c r="G2" s="3" t="s">
        <v>8</v>
      </c>
      <c r="H2" s="2" t="s">
        <v>39</v>
      </c>
      <c r="I2" s="2" t="s">
        <v>40</v>
      </c>
      <c r="J2" s="2" t="s">
        <v>41</v>
      </c>
      <c r="K2" s="2" t="s">
        <v>42</v>
      </c>
      <c r="L2" s="3" t="s">
        <v>43</v>
      </c>
      <c r="M2" s="1" t="s">
        <v>56</v>
      </c>
      <c r="N2" s="1" t="s">
        <v>9</v>
      </c>
      <c r="O2" s="1" t="s">
        <v>53</v>
      </c>
      <c r="P2" s="3" t="s">
        <v>54</v>
      </c>
    </row>
    <row r="3" spans="1:16" s="8" customFormat="1" x14ac:dyDescent="0.35">
      <c r="A3" s="12">
        <v>0.73</v>
      </c>
      <c r="B3" s="13">
        <v>0.79</v>
      </c>
      <c r="C3" s="14">
        <v>0.69</v>
      </c>
      <c r="D3" s="13">
        <v>0.69</v>
      </c>
      <c r="E3" s="13">
        <v>0.8</v>
      </c>
      <c r="F3" s="13">
        <v>0.61</v>
      </c>
      <c r="G3" s="14">
        <v>0.59</v>
      </c>
      <c r="H3" s="13">
        <v>0.65</v>
      </c>
      <c r="I3" s="13">
        <v>0.67</v>
      </c>
      <c r="J3" s="13">
        <v>0.46</v>
      </c>
      <c r="K3" s="13">
        <v>0.69</v>
      </c>
      <c r="L3" s="14">
        <v>0.28000000000000003</v>
      </c>
      <c r="M3" s="13">
        <v>0.76</v>
      </c>
      <c r="N3" s="13">
        <v>0.65</v>
      </c>
      <c r="O3" s="13">
        <v>0.67</v>
      </c>
      <c r="P3" s="14">
        <v>0.53</v>
      </c>
    </row>
  </sheetData>
  <mergeCells count="4">
    <mergeCell ref="A1:C1"/>
    <mergeCell ref="D1:G1"/>
    <mergeCell ref="H1:L1"/>
    <mergeCell ref="M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68EE2266BC4746A3176B50476FEC35" ma:contentTypeVersion="13" ma:contentTypeDescription="Create a new document." ma:contentTypeScope="" ma:versionID="603413450d5db8da5aa3ed528e30bd01">
  <xsd:schema xmlns:xsd="http://www.w3.org/2001/XMLSchema" xmlns:xs="http://www.w3.org/2001/XMLSchema" xmlns:p="http://schemas.microsoft.com/office/2006/metadata/properties" xmlns:ns3="1322e773-6aeb-4245-beb3-9ee6c32322b1" xmlns:ns4="067f8ebf-9f5b-48c6-b4a5-b0a222693aee" targetNamespace="http://schemas.microsoft.com/office/2006/metadata/properties" ma:root="true" ma:fieldsID="801458b741a9f68ba2e6d6d78396bd97" ns3:_="" ns4:_="">
    <xsd:import namespace="1322e773-6aeb-4245-beb3-9ee6c32322b1"/>
    <xsd:import namespace="067f8ebf-9f5b-48c6-b4a5-b0a222693ae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2e773-6aeb-4245-beb3-9ee6c32322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f8ebf-9f5b-48c6-b4a5-b0a222693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744FF-A7E8-4BCF-A067-BFDE9F5AFC98}">
  <ds:schemaRefs>
    <ds:schemaRef ds:uri="http://schemas.microsoft.com/office/2006/metadata/properties"/>
    <ds:schemaRef ds:uri="067f8ebf-9f5b-48c6-b4a5-b0a222693aee"/>
    <ds:schemaRef ds:uri="1322e773-6aeb-4245-beb3-9ee6c32322b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277319-6D53-4813-BCD5-BDBE39D51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BE6F2-6A5A-4EF5-9691-F39851C071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22e773-6aeb-4245-beb3-9ee6c32322b1"/>
    <ds:schemaRef ds:uri="067f8ebf-9f5b-48c6-b4a5-b0a222693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Questionnaire</vt:lpstr>
      <vt:lpstr>Country scores</vt:lpstr>
      <vt:lpstr>EU28 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Radu, Cosmina</dc:creator>
  <cp:lastModifiedBy>Blank, Marit</cp:lastModifiedBy>
  <dcterms:created xsi:type="dcterms:W3CDTF">2018-10-31T11:41:24Z</dcterms:created>
  <dcterms:modified xsi:type="dcterms:W3CDTF">2020-01-30T10:45:06Z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0x010100CD68EE2266BC4746A3176B50476FEC35</vt:lpwstr>
  </property>
</Properties>
</file>